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<sst xmlns="http://schemas.openxmlformats.org/spreadsheetml/2006/main" count="447" uniqueCount="227">
  <si>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</si>
  <si>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</si>
  <si>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</si>
  <si>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</si>
  <si>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</si>
  <si>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</si>
  <si>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</si>
  <si>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</si>
  <si>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</si>
  <si>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</si>
  <si>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</si>
  <si>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</si>
  <si>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</si>
  <si>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</si>
  <si>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</si>
  <si>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</si>
  <si>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</si>
  <si>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</si>
  <si>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</si>
  <si>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</si>
  <si>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</si>
  <si>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</si>
  <si>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</si>
  <si>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</si>
  <si>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</si>
  <si>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</si>
  <si>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</si>
  <si>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</si>
  <si>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</si>
  <si>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</si>
  <si>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</si>
  <si>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</si>
  <si>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</si>
  <si>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</si>
  <si>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</si>
  <si>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</si>
  <si>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</si>
  <si>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</si>
  <si>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</si>
  <si>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</si>
  <si>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</si>
  <si>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</si>
  <si>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</si>
  <si>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</si>
  <si>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</si>
  <si>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</si>
  <si>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</si>
  <si>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</si>
  <si>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</si>
  <si>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</si>
  <si>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</si>
  <si>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</si>
  <si>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</si>
  <si>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</si>
  <si>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</si>
  <si>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</si>
  <si>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</si>
  <si>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</si>
  <si>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</si>
  <si>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</si>
  <si>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</si>
  <si>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</si>
  <si>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</si>
  <si>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</si>
  <si>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</si>
  <si>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</si>
  <si>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</si>
  <si>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</si>
  <si>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</si>
  <si>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</si>
  <si>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</si>
  <si>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</si>
  <si>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</si>
  <si>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</si>
  <si>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</si>
  <si>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</si>
  <si>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</si>
  <si>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</si>
  <si>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</si>
  <si>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</si>
  <si>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</si>
  <si>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</si>
  <si>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</si>
  <si>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</si>
  <si>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</si>
  <si>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</si>
  <si>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</si>
  <si>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</si>
  <si>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</si>
  <si>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</si>
  <si>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</si>
  <si>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</si>
  <si>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</si>
  <si>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</si>
  <si>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</si>
  <si>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</si>
  <si>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</si>
  <si>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</si>
  <si>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</si>
  <si>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</si>
  <si>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</si>
  <si>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</si>
  <si>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</si>
  <si>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</si>
  <si>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</si>
  <si>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</si>
  <si>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</si>
  <si>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</si>
  <si>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</si>
  <si>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</si>
  <si>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</si>
  <si>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</si>
  <si>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</si>
  <si>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</si>
  <si>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</si>
  <si>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</si>
  <si>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</si>
  <si>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</si>
  <si>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</si>
  <si>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</si>
  <si>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</si>
  <si>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</si>
  <si>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</si>
  <si>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</si>
  <si>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</si>
  <si>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</si>
  <si>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</si>
  <si>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</si>
  <si>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</si>
  <si>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</si>
  <si>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</si>
  <si>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</si>
  <si>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</si>
  <si>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</si>
  <si>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</si>
  <si>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</si>
  <si>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</si>
  <si>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</si>
  <si>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</si>
  <si>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</si>
  <si>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</si>
  <si>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</si>
  <si>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</si>
  <si>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</si>
  <si>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</si>
  <si>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</si>
  <si>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</si>
  <si>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</si>
  <si>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</si>
  <si>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</si>
  <si>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</si>
  <si>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</si>
  <si>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</si>
  <si>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</si>
  <si>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</si>
  <si>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</si>
  <si>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</si>
  <si>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La Chaussée sur Marne</t>
  </si>
  <si>
    <t>Côte de l’Epinette</t>
  </si>
  <si>
    <t>Repower</t>
  </si>
  <si>
    <t>MD77</t>
  </si>
  <si>
    <t>Hervé Huet/Quadran</t>
  </si>
  <si>
    <t>Dismantled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</si>
  <si>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</si>
  <si>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</si>
  <si>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</si>
  <si>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</si>
  <si>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</si>
  <si>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</si>
  <si>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</si>
  <si>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</si>
  <si>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</si>
  <si>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</si>
  <si>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</si>
  <si>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</si>
  <si>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</si>
  <si>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</si>
  <si>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</si>
  <si>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</si>
  <si>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</si>
  <si>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</si>
  <si>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</si>
  <si>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</si>
  <si>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</si>
  <si>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</si>
  <si>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Montjoyer</t>
  </si>
  <si>
    <t>Montjoyer et Rochefort</t>
  </si>
  <si>
    <t>393/415</t>
  </si>
  <si>
    <t>Jeumont</t>
  </si>
  <si>
    <t>J48/750</t>
  </si>
  <si>
    <t>Poweo</t>
  </si>
  <si>
    <t>2004/12</t>
  </si>
  <si>
    <t>29 (Bretagne)</t>
  </si>
  <si>
    <t>Plouyé</t>
  </si>
  <si>
    <t>203/220</t>
  </si>
  <si>
    <t>Neg Micon</t>
  </si>
  <si>
    <t>NM48/750</t>
  </si>
  <si>
    <t>Adelis/Sinerg</t>
  </si>
  <si>
    <t>2002/10</t>
  </si>
  <si>
    <t>Coeur Défense - Tour B
100 esplanade du Général de Gaulle
92932 Paris La Défense Cedex</t>
  </si>
  <si>
    <t>+33 (0) 1 40 90 23 00</t>
  </si>
  <si>
    <t>https://www.edf-renouvelables.com</t>
  </si>
  <si>
    <t>Futuren</t>
  </si>
  <si>
    <t>Cœur Défense
100, esplanade du Général de Gaulle
92932 Paris La Défense</t>
  </si>
  <si>
    <t>+33 (0)4 42 904 904</t>
  </si>
  <si>
    <t>+33 (0)4 42 904 905</t>
  </si>
  <si>
    <t>http://www.futuren-group.com</t>
  </si>
  <si>
    <t>Alstom Power</t>
  </si>
  <si>
    <t>48, rue Albert Dhalenne 
93400 Saint-Ouen</t>
  </si>
  <si>
    <t>+ 33 (0)1 57 06 90 00</t>
  </si>
  <si>
    <t>http://www.alstom.com</t>
  </si>
  <si>
    <t>Compagnie du Vent</t>
  </si>
  <si>
    <t>http://www.engie.com</t>
  </si>
  <si>
    <t>Eolfi</t>
  </si>
  <si>
    <t>11, avenue Delcassé 
75008 PARIS</t>
  </si>
  <si>
    <t>+33 (0) 1 40 07 95 00</t>
  </si>
  <si>
    <t>https://www.eolfi.com</t>
  </si>
  <si>
    <t>#NA</t>
  </si>
  <si>
    <t>Doesn't exist anymore</t>
  </si>
  <si>
    <t>Vergnet</t>
  </si>
  <si>
    <t>12, rue des Châtaigniers--45140 Ormes</t>
  </si>
  <si>
    <t>+33 2 38 52 35 60</t>
  </si>
  <si>
    <t>export@vergnet.fr</t>
  </si>
  <si>
    <t>http://www.vergnet.com</t>
  </si>
  <si>
    <t>Active</t>
  </si>
  <si>
    <t>Alizeo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</si>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</sst>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6556165"/>
        <c:axId val="60570030"/>
      </c:bar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70030"/>
        <c:crosses val="autoZero"/>
        <c:auto val="1"/>
        <c:lblOffset val="100"/>
        <c:tickLblSkip val="2"/>
        <c:noMultiLvlLbl val="0"/>
      </c:catAx>
      <c:valAx>
        <c:axId val="60570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5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8259359"/>
        <c:axId val="7225368"/>
      </c:barChart>
      <c:catAx>
        <c:axId val="8259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25368"/>
        <c:crosses val="autoZero"/>
        <c:auto val="1"/>
        <c:lblOffset val="100"/>
        <c:tickLblSkip val="2"/>
        <c:noMultiLvlLbl val="0"/>
      </c:catAx>
      <c:valAx>
        <c:axId val="7225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5028313"/>
        <c:axId val="48383906"/>
      </c:barChart>
      <c:catAx>
        <c:axId val="65028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83906"/>
        <c:crosses val="autoZero"/>
        <c:auto val="1"/>
        <c:lblOffset val="100"/>
        <c:tickLblSkip val="2"/>
        <c:noMultiLvlLbl val="0"/>
      </c:catAx>
      <c:valAx>
        <c:axId val="48383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2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45414.60039351852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</v>
      </c>
      <c r="B3" s="58" t="s">
        <v>123</v>
      </c>
      <c r="C3" s="58" t="s">
        <v>170</v>
      </c>
      <c r="D3" s="58" t="s">
        <v>171</v>
      </c>
      <c r="E3" s="10" t="s">
        <v>171</v>
      </c>
      <c r="F3" s="15" t="s">
        <v>123</v>
      </c>
      <c r="G3" s="16">
        <v>44.45</v>
      </c>
      <c r="H3" s="16">
        <v>4.75</v>
      </c>
      <c r="I3" s="10" t="s">
        <v>172</v>
      </c>
      <c r="J3" s="10" t="s">
        <v>127</v>
      </c>
      <c r="K3" s="15" t="s">
        <v>128</v>
      </c>
      <c r="L3" s="10" t="s">
        <v>129</v>
      </c>
      <c r="M3" s="10" t="s">
        <v>173</v>
      </c>
      <c r="N3" s="10">
        <v>50</v>
      </c>
      <c r="O3" s="10">
        <v>5</v>
      </c>
      <c r="P3" s="15">
        <v>3000</v>
      </c>
      <c r="Q3" s="10" t="s">
        <v>174</v>
      </c>
      <c r="R3" s="10" t="s">
        <v>175</v>
      </c>
      <c r="S3" s="15" t="s">
        <v>176</v>
      </c>
      <c r="T3" s="10" t="s">
        <v>177</v>
      </c>
      <c r="U3" s="10" t="s">
        <v>135</v>
      </c>
      <c r="W3" s="48" t="str">
        <f>HYPERLINK("https://www.thewindpower.net/windfarm_en_9.php","Link")</f>
        <v>Link</v>
      </c>
      <c r="X3" s="17">
        <v>45209</v>
      </c>
    </row>
    <row r="4" spans="1:24" ht="12.75">
      <c r="A4" s="10">
        <v>18</v>
      </c>
      <c r="B4" s="58" t="s">
        <v>123</v>
      </c>
      <c r="C4" s="58" t="s">
        <v>170</v>
      </c>
      <c r="D4" s="58" t="s">
        <v>185</v>
      </c>
      <c r="E4" s="10" t="s">
        <v>186</v>
      </c>
      <c r="F4" s="15" t="s">
        <v>123</v>
      </c>
      <c r="G4" s="16">
        <v>44.4860646</v>
      </c>
      <c r="H4" s="16">
        <v>4.8876819</v>
      </c>
      <c r="I4" s="10" t="s">
        <v>187</v>
      </c>
      <c r="J4" s="10" t="s">
        <v>127</v>
      </c>
      <c r="K4" s="15" t="s">
        <v>128</v>
      </c>
      <c r="L4" s="10" t="s">
        <v>188</v>
      </c>
      <c r="M4" s="10" t="s">
        <v>189</v>
      </c>
      <c r="N4" s="10">
        <v>50</v>
      </c>
      <c r="O4" s="10">
        <v>13</v>
      </c>
      <c r="P4" s="15">
        <v>9750</v>
      </c>
      <c r="Q4" s="10" t="s">
        <v>190</v>
      </c>
      <c r="R4" s="10" t="s">
        <v>123</v>
      </c>
      <c r="S4" s="15" t="s">
        <v>123</v>
      </c>
      <c r="T4" s="10" t="s">
        <v>191</v>
      </c>
      <c r="U4" s="10" t="s">
        <v>162</v>
      </c>
      <c r="W4" s="48" t="str">
        <f>HYPERLINK("https://www.thewindpower.net/windfarm_en_18.php","Link")</f>
        <v>Link</v>
      </c>
      <c r="X4" s="17">
        <v>45209</v>
      </c>
    </row>
    <row r="5" spans="1:24" ht="12.75">
      <c r="A5" s="10">
        <v>17</v>
      </c>
      <c r="B5" s="58" t="s">
        <v>123</v>
      </c>
      <c r="C5" s="58" t="s">
        <v>178</v>
      </c>
      <c r="D5" s="58" t="s">
        <v>179</v>
      </c>
      <c r="E5" s="10" t="s">
        <v>180</v>
      </c>
      <c r="F5" s="15" t="s">
        <v>181</v>
      </c>
      <c r="G5" s="16">
        <v>48.1524016077515</v>
      </c>
      <c r="H5" s="16">
        <v>1.89642906188964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182</v>
      </c>
      <c r="N5" s="10">
        <v>80</v>
      </c>
      <c r="O5" s="10">
        <v>5</v>
      </c>
      <c r="P5" s="15">
        <v>11500</v>
      </c>
      <c r="Q5" s="10" t="s">
        <v>129</v>
      </c>
      <c r="R5" s="10" t="s">
        <v>183</v>
      </c>
      <c r="S5" s="15" t="s">
        <v>183</v>
      </c>
      <c r="T5" s="10" t="s">
        <v>184</v>
      </c>
      <c r="U5" s="10" t="s">
        <v>135</v>
      </c>
      <c r="W5" s="48" t="str">
        <f>HYPERLINK("https://www.thewindpower.net/windfarm_en_17.php","Link")</f>
        <v>Link</v>
      </c>
      <c r="X5" s="17">
        <v>45210</v>
      </c>
    </row>
    <row r="6" spans="1:24" ht="12.75">
      <c r="A6" s="10">
        <v>19</v>
      </c>
      <c r="B6" s="58" t="s">
        <v>123</v>
      </c>
      <c r="C6" s="58" t="s">
        <v>192</v>
      </c>
      <c r="D6" s="58" t="s">
        <v>193</v>
      </c>
      <c r="E6" s="10" t="s">
        <v>193</v>
      </c>
      <c r="F6" s="15" t="s">
        <v>123</v>
      </c>
      <c r="G6" s="16">
        <v>48.3221026022872</v>
      </c>
      <c r="H6" s="16">
        <v>-3.75805377960205</v>
      </c>
      <c r="I6" s="10" t="s">
        <v>194</v>
      </c>
      <c r="J6" s="10" t="s">
        <v>127</v>
      </c>
      <c r="K6" s="15" t="s">
        <v>128</v>
      </c>
      <c r="L6" s="10" t="s">
        <v>195</v>
      </c>
      <c r="M6" s="10" t="s">
        <v>196</v>
      </c>
      <c r="N6" s="10">
        <v>45</v>
      </c>
      <c r="O6" s="10">
        <v>4</v>
      </c>
      <c r="P6" s="15">
        <v>3000</v>
      </c>
      <c r="Q6" s="10" t="s">
        <v>197</v>
      </c>
      <c r="R6" s="10" t="s">
        <v>123</v>
      </c>
      <c r="S6" s="15" t="s">
        <v>123</v>
      </c>
      <c r="T6" s="10" t="s">
        <v>198</v>
      </c>
      <c r="U6" s="10" t="s">
        <v>162</v>
      </c>
      <c r="V6" s="10">
        <v>2017</v>
      </c>
      <c r="W6" s="48" t="str">
        <f>HYPERLINK("https://www.thewindpower.net/windfarm_en_19.php","Link")</f>
        <v>Link</v>
      </c>
      <c r="X6" s="17">
        <v>45020</v>
      </c>
    </row>
    <row r="7" spans="1:24" ht="12.75">
      <c r="A7" s="10">
        <v>6</v>
      </c>
      <c r="B7" s="58" t="s">
        <v>123</v>
      </c>
      <c r="C7" s="58" t="s">
        <v>150</v>
      </c>
      <c r="D7" s="58" t="s">
        <v>151</v>
      </c>
      <c r="E7" s="10" t="s">
        <v>151</v>
      </c>
      <c r="F7" s="15" t="s">
        <v>123</v>
      </c>
      <c r="G7" s="16">
        <v>43.372925013314</v>
      </c>
      <c r="H7" s="16">
        <v>1.79763793945312</v>
      </c>
      <c r="I7" s="10" t="s">
        <v>152</v>
      </c>
      <c r="J7" s="10" t="s">
        <v>127</v>
      </c>
      <c r="K7" s="15" t="s">
        <v>128</v>
      </c>
      <c r="L7" s="10" t="s">
        <v>129</v>
      </c>
      <c r="M7" s="10" t="s">
        <v>153</v>
      </c>
      <c r="N7" s="10">
        <v>50</v>
      </c>
      <c r="O7" s="10">
        <v>10</v>
      </c>
      <c r="P7" s="15">
        <v>8000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135</v>
      </c>
      <c r="W7" s="48" t="str">
        <f>HYPERLINK("https://www.thewindpower.net/windfarm_en_6.php","Link")</f>
        <v>Link</v>
      </c>
      <c r="X7" s="17">
        <v>45219</v>
      </c>
    </row>
    <row r="8" spans="1:24" ht="12.75">
      <c r="A8" s="10">
        <v>7</v>
      </c>
      <c r="B8" s="58" t="s">
        <v>123</v>
      </c>
      <c r="C8" s="58" t="s">
        <v>142</v>
      </c>
      <c r="D8" s="58" t="s">
        <v>157</v>
      </c>
      <c r="E8" s="10" t="s">
        <v>158</v>
      </c>
      <c r="F8" s="15" t="s">
        <v>123</v>
      </c>
      <c r="G8" s="16">
        <v>48.8552825147088</v>
      </c>
      <c r="H8" s="16">
        <v>4.52877194943243</v>
      </c>
      <c r="I8" s="10" t="s">
        <v>123</v>
      </c>
      <c r="J8" s="10" t="s">
        <v>127</v>
      </c>
      <c r="K8" s="15" t="s">
        <v>128</v>
      </c>
      <c r="L8" s="10" t="s">
        <v>159</v>
      </c>
      <c r="M8" s="10" t="s">
        <v>160</v>
      </c>
      <c r="N8" s="10">
        <v>85</v>
      </c>
      <c r="O8" s="10">
        <v>1</v>
      </c>
      <c r="P8" s="15">
        <v>1500</v>
      </c>
      <c r="Q8" s="10" t="s">
        <v>161</v>
      </c>
      <c r="R8" s="10" t="s">
        <v>123</v>
      </c>
      <c r="S8" s="15" t="s">
        <v>123</v>
      </c>
      <c r="T8" s="10" t="s">
        <v>156</v>
      </c>
      <c r="U8" s="10" t="s">
        <v>162</v>
      </c>
      <c r="V8" s="10">
        <v>2017</v>
      </c>
      <c r="W8" s="48" t="str">
        <f>HYPERLINK("https://www.thewindpower.net/windfarm_en_7.php","Link")</f>
        <v>Link</v>
      </c>
      <c r="X8" s="17">
        <v>45211</v>
      </c>
    </row>
    <row r="9" spans="1:24" ht="12.75">
      <c r="A9" s="10">
        <v>5</v>
      </c>
      <c r="B9" s="58" t="s">
        <v>123</v>
      </c>
      <c r="C9" s="58" t="s">
        <v>142</v>
      </c>
      <c r="D9" s="58" t="s">
        <v>143</v>
      </c>
      <c r="E9" s="10" t="s">
        <v>144</v>
      </c>
      <c r="F9" s="15" t="s">
        <v>123</v>
      </c>
      <c r="G9" s="16">
        <v>48.8361364337447</v>
      </c>
      <c r="H9" s="16">
        <v>4.66060638427734</v>
      </c>
      <c r="I9" s="10" t="s">
        <v>123</v>
      </c>
      <c r="J9" s="10" t="s">
        <v>127</v>
      </c>
      <c r="K9" s="15" t="s">
        <v>128</v>
      </c>
      <c r="L9" s="10" t="s">
        <v>145</v>
      </c>
      <c r="M9" s="10" t="s">
        <v>146</v>
      </c>
      <c r="N9" s="10">
        <v>44</v>
      </c>
      <c r="O9" s="10">
        <v>12</v>
      </c>
      <c r="P9" s="15">
        <v>10200</v>
      </c>
      <c r="Q9" s="10" t="s">
        <v>147</v>
      </c>
      <c r="R9" s="10" t="s">
        <v>148</v>
      </c>
      <c r="S9" s="15" t="s">
        <v>148</v>
      </c>
      <c r="T9" s="10" t="s">
        <v>149</v>
      </c>
      <c r="U9" s="10" t="s">
        <v>135</v>
      </c>
      <c r="W9" s="48" t="str">
        <f>HYPERLINK("https://www.thewindpower.net/windfarm_en_5.php","Link")</f>
        <v>Link</v>
      </c>
      <c r="X9" s="17">
        <v>45211</v>
      </c>
    </row>
    <row r="10" spans="1:24" ht="12.75">
      <c r="A10" s="10">
        <v>8</v>
      </c>
      <c r="B10" s="58" t="s">
        <v>123</v>
      </c>
      <c r="C10" s="58" t="s">
        <v>142</v>
      </c>
      <c r="D10" s="58" t="s">
        <v>163</v>
      </c>
      <c r="E10" s="10" t="s">
        <v>164</v>
      </c>
      <c r="F10" s="15" t="s">
        <v>165</v>
      </c>
      <c r="G10" s="16">
        <v>48.8622635559828</v>
      </c>
      <c r="H10" s="16">
        <v>4.52096135678107</v>
      </c>
      <c r="I10" s="10" t="s">
        <v>123</v>
      </c>
      <c r="J10" s="10" t="s">
        <v>127</v>
      </c>
      <c r="K10" s="15" t="s">
        <v>128</v>
      </c>
      <c r="L10" s="10" t="s">
        <v>159</v>
      </c>
      <c r="M10" s="10" t="s">
        <v>166</v>
      </c>
      <c r="N10" s="10">
        <v>80</v>
      </c>
      <c r="O10" s="10">
        <v>2</v>
      </c>
      <c r="P10" s="15">
        <v>4000</v>
      </c>
      <c r="Q10" s="10" t="s">
        <v>161</v>
      </c>
      <c r="R10" s="10" t="s">
        <v>167</v>
      </c>
      <c r="S10" s="15" t="s">
        <v>168</v>
      </c>
      <c r="T10" s="10" t="s">
        <v>169</v>
      </c>
      <c r="U10" s="10" t="s">
        <v>135</v>
      </c>
      <c r="W10" s="48" t="str">
        <f>HYPERLINK("https://www.thewindpower.net/windfarm_en_8.php","Link")</f>
        <v>Link</v>
      </c>
      <c r="X10" s="17">
        <v>44782</v>
      </c>
    </row>
    <row r="11" spans="1:24" ht="12.75">
      <c r="A11" s="10">
        <v>1</v>
      </c>
      <c r="B11" s="58" t="s">
        <v>123</v>
      </c>
      <c r="C11" s="58" t="s">
        <v>124</v>
      </c>
      <c r="D11" s="58" t="s">
        <v>125</v>
      </c>
      <c r="E11" s="10" t="s">
        <v>125</v>
      </c>
      <c r="F11" s="15" t="s">
        <v>126</v>
      </c>
      <c r="G11" s="16">
        <v>46.9579370943471</v>
      </c>
      <c r="H11" s="16">
        <v>-2.04199790954589</v>
      </c>
      <c r="I11" s="10">
        <v>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>
        <v>60</v>
      </c>
      <c r="O11" s="10">
        <v>5</v>
      </c>
      <c r="P11" s="15">
        <v>12000</v>
      </c>
      <c r="Q11" s="10" t="s">
        <v>131</v>
      </c>
      <c r="R11" s="10" t="s">
        <v>132</v>
      </c>
      <c r="S11" s="15" t="s">
        <v>133</v>
      </c>
      <c r="T11" s="10" t="s">
        <v>134</v>
      </c>
      <c r="U11" s="10" t="s">
        <v>135</v>
      </c>
      <c r="W11" s="48" t="str">
        <f>HYPERLINK("https://www.thewindpower.net/windfarm_en_1.php","Link")</f>
        <v>Link</v>
      </c>
      <c r="X11" s="17">
        <v>45318</v>
      </c>
    </row>
    <row r="12" spans="1:24" ht="12.75">
      <c r="A12" s="10">
        <v>2</v>
      </c>
      <c r="B12" s="58" t="s">
        <v>123</v>
      </c>
      <c r="C12" s="58" t="s">
        <v>124</v>
      </c>
      <c r="D12" s="58" t="s">
        <v>125</v>
      </c>
      <c r="E12" s="10" t="s">
        <v>125</v>
      </c>
      <c r="F12" s="15" t="s">
        <v>136</v>
      </c>
      <c r="G12" s="16">
        <v>46.946570890794</v>
      </c>
      <c r="H12" s="16">
        <v>-2.05212593078613</v>
      </c>
      <c r="I12" s="10">
        <v>3</v>
      </c>
      <c r="J12" s="10" t="s">
        <v>127</v>
      </c>
      <c r="K12" s="15" t="s">
        <v>128</v>
      </c>
      <c r="L12" s="10" t="s">
        <v>129</v>
      </c>
      <c r="M12" s="10" t="s">
        <v>137</v>
      </c>
      <c r="N12" s="10">
        <v>60</v>
      </c>
      <c r="O12" s="10">
        <v>2</v>
      </c>
      <c r="P12" s="15">
        <v>5000</v>
      </c>
      <c r="Q12" s="10" t="s">
        <v>138</v>
      </c>
      <c r="R12" s="10" t="s">
        <v>139</v>
      </c>
      <c r="S12" s="15" t="s">
        <v>140</v>
      </c>
      <c r="T12" s="10" t="s">
        <v>141</v>
      </c>
      <c r="U12" s="10" t="s">
        <v>135</v>
      </c>
      <c r="W12" s="48" t="str">
        <f>HYPERLINK("https://www.thewindpower.net/windfarm_en_2.php","Link")</f>
        <v>Link</v>
      </c>
      <c r="X12" s="17">
        <v>45219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31</v>
      </c>
      <c r="B3" s="36" t="s">
        <v>207</v>
      </c>
      <c r="C3" s="36" t="s">
        <v>127</v>
      </c>
      <c r="D3" s="36" t="s">
        <v>127</v>
      </c>
      <c r="E3" s="36" t="s">
        <v>127</v>
      </c>
      <c r="F3" s="62" t="s">
        <v>208</v>
      </c>
      <c r="G3" s="36" t="s">
        <v>209</v>
      </c>
      <c r="H3" s="37" t="s">
        <v>123</v>
      </c>
      <c r="I3" s="36" t="s">
        <v>123</v>
      </c>
      <c r="J3" s="36" t="s">
        <v>210</v>
      </c>
      <c r="K3" s="63" t="str">
        <f>HYPERLINK("https://www.thewindpower.net/actors_main_en_31.php","Link")</f>
        <v>Link</v>
      </c>
      <c r="L3" s="51">
        <v>45249</v>
      </c>
    </row>
    <row r="4" spans="1:12" ht="15">
      <c r="A4" s="36">
        <v>50</v>
      </c>
      <c r="B4" s="36" t="s">
        <v>211</v>
      </c>
      <c r="C4" s="36" t="s">
        <v>127</v>
      </c>
      <c r="D4" s="36" t="s">
        <v>127</v>
      </c>
      <c r="E4" s="36" t="s">
        <v>127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212</v>
      </c>
      <c r="K4" s="63" t="str">
        <f>HYPERLINK("https://www.thewindpower.net/actors_main_en_50.php","Link")</f>
        <v>Link</v>
      </c>
      <c r="L4" s="51">
        <v>45310</v>
      </c>
    </row>
    <row r="5" spans="1:12" ht="45">
      <c r="A5" s="36">
        <v>4</v>
      </c>
      <c r="B5" s="36" t="s">
        <v>133</v>
      </c>
      <c r="C5" s="36" t="s">
        <v>127</v>
      </c>
      <c r="D5" s="36" t="s">
        <v>127</v>
      </c>
      <c r="E5" s="36" t="s">
        <v>127</v>
      </c>
      <c r="F5" s="62" t="s">
        <v>199</v>
      </c>
      <c r="G5" s="36" t="s">
        <v>200</v>
      </c>
      <c r="H5" s="37" t="s">
        <v>123</v>
      </c>
      <c r="I5" s="36" t="s">
        <v>123</v>
      </c>
      <c r="J5" s="36" t="s">
        <v>201</v>
      </c>
      <c r="K5" s="63" t="str">
        <f>HYPERLINK("https://www.thewindpower.net/actors_main_en_4.php","Link")</f>
        <v>Link</v>
      </c>
      <c r="L5" s="51">
        <v>45352</v>
      </c>
    </row>
    <row r="6" spans="1:12" ht="30">
      <c r="A6" s="36">
        <v>56</v>
      </c>
      <c r="B6" s="36" t="s">
        <v>213</v>
      </c>
      <c r="C6" s="36" t="s">
        <v>127</v>
      </c>
      <c r="D6" s="36" t="s">
        <v>127</v>
      </c>
      <c r="E6" s="36" t="s">
        <v>127</v>
      </c>
      <c r="F6" s="62" t="s">
        <v>214</v>
      </c>
      <c r="G6" s="36" t="s">
        <v>215</v>
      </c>
      <c r="H6" s="37" t="s">
        <v>123</v>
      </c>
      <c r="I6" s="36" t="s">
        <v>123</v>
      </c>
      <c r="J6" s="36" t="s">
        <v>216</v>
      </c>
      <c r="K6" s="63" t="str">
        <f>HYPERLINK("https://www.thewindpower.net/actors_main_en_56.php","Link")</f>
        <v>Link</v>
      </c>
      <c r="L6" s="51">
        <v>45317</v>
      </c>
    </row>
    <row r="7" spans="1:12" ht="45">
      <c r="A7" s="36">
        <v>29</v>
      </c>
      <c r="B7" s="36" t="s">
        <v>202</v>
      </c>
      <c r="C7" s="36" t="s">
        <v>127</v>
      </c>
      <c r="D7" s="36" t="s">
        <v>127</v>
      </c>
      <c r="E7" s="36" t="s">
        <v>127</v>
      </c>
      <c r="F7" s="62" t="s">
        <v>203</v>
      </c>
      <c r="G7" s="36" t="s">
        <v>204</v>
      </c>
      <c r="H7" s="37" t="s">
        <v>205</v>
      </c>
      <c r="I7" s="36" t="s">
        <v>123</v>
      </c>
      <c r="J7" s="36" t="s">
        <v>206</v>
      </c>
      <c r="K7" s="63" t="str">
        <f>HYPERLINK("https://www.thewindpower.net/actors_main_en_29.php","Link")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17</v>
      </c>
      <c r="B3" s="41" t="s">
        <v>225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217</v>
      </c>
      <c r="I3" s="41" t="s">
        <v>217</v>
      </c>
      <c r="J3" s="41" t="s">
        <v>128</v>
      </c>
      <c r="K3" s="41">
        <v>2007</v>
      </c>
      <c r="L3" s="41" t="s">
        <v>218</v>
      </c>
      <c r="M3" s="41">
        <v>2016</v>
      </c>
      <c r="N3" s="48" t="str">
        <f>HYPERLINK("https://www.thewindpower.net/manufacturer_en_17.php","Link")</f>
        <v>Link</v>
      </c>
      <c r="O3" s="47">
        <v>45368</v>
      </c>
    </row>
    <row r="4" spans="1:15" ht="12.75">
      <c r="A4" s="41">
        <v>6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217</v>
      </c>
      <c r="I4" s="41" t="s">
        <v>217</v>
      </c>
      <c r="J4" s="41" t="s">
        <v>128</v>
      </c>
      <c r="K4" s="41">
        <v>1998</v>
      </c>
      <c r="L4" s="41" t="s">
        <v>218</v>
      </c>
      <c r="M4" s="41">
        <v>2005</v>
      </c>
      <c r="N4" s="48" t="str">
        <f>HYPERLINK("https://www.thewindpower.net/manufacturer_en_6.php","Link")</f>
        <v>Link</v>
      </c>
      <c r="O4" s="47">
        <v>45339</v>
      </c>
    </row>
    <row r="5" spans="1:15" ht="12.75">
      <c r="A5" s="41">
        <v>13</v>
      </c>
      <c r="B5" s="41" t="s">
        <v>219</v>
      </c>
      <c r="C5" s="41" t="s">
        <v>220</v>
      </c>
      <c r="D5" s="41" t="s">
        <v>221</v>
      </c>
      <c r="E5" s="41" t="s">
        <v>123</v>
      </c>
      <c r="F5" s="41" t="s">
        <v>222</v>
      </c>
      <c r="G5" s="41" t="s">
        <v>223</v>
      </c>
      <c r="H5" s="41" t="s">
        <v>217</v>
      </c>
      <c r="I5" s="41" t="s">
        <v>217</v>
      </c>
      <c r="J5" s="41" t="s">
        <v>128</v>
      </c>
      <c r="K5" s="41">
        <v>1993</v>
      </c>
      <c r="L5" s="41" t="s">
        <v>224</v>
      </c>
      <c r="M5" s="41" t="s">
        <v>217</v>
      </c>
      <c r="N5" s="48" t="str">
        <f>HYPERLINK("https://www.thewindpower.net/manufacturer_en_13.php","Link")</f>
        <v>Link</v>
      </c>
      <c r="O5" s="47">
        <v>45273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</v>
      </c>
      <c r="C3" s="49">
        <v>10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21</v>
      </c>
      <c r="C4" s="49">
        <v>21</v>
      </c>
      <c r="D4" s="49">
        <v>0</v>
      </c>
      <c r="F4" s="41">
        <v>1998</v>
      </c>
      <c r="G4" s="49">
        <f aca="true" t="shared" si="0" ref="G4:I7">B4-B3</f>
        <v>11</v>
      </c>
      <c r="H4" s="49">
        <f t="shared" si="0"/>
        <v>11</v>
      </c>
      <c r="I4" s="49">
        <f t="shared" si="0"/>
        <v>0</v>
      </c>
      <c r="K4" s="41">
        <v>1998</v>
      </c>
      <c r="L4" s="56">
        <f aca="true" t="shared" si="1" ref="L4:M7">(B4-B3)/B3</f>
        <v>1.1</v>
      </c>
      <c r="M4" s="56">
        <f t="shared" si="1"/>
        <v>1.1</v>
      </c>
      <c r="N4" s="56">
        <v>0</v>
      </c>
    </row>
    <row r="5" spans="1:14" ht="12.75">
      <c r="A5" s="41">
        <v>1999</v>
      </c>
      <c r="B5" s="49">
        <v>25</v>
      </c>
      <c r="C5" s="49">
        <v>25</v>
      </c>
      <c r="D5" s="49">
        <v>0</v>
      </c>
      <c r="F5" s="41">
        <v>1999</v>
      </c>
      <c r="G5" s="49">
        <f t="shared" si="0"/>
        <v>4</v>
      </c>
      <c r="H5" s="49">
        <f t="shared" si="0"/>
        <v>4</v>
      </c>
      <c r="I5" s="49">
        <f t="shared" si="0"/>
        <v>0</v>
      </c>
      <c r="K5" s="41">
        <v>1999</v>
      </c>
      <c r="L5" s="56">
        <f t="shared" si="1"/>
        <v>0.19047619047619047</v>
      </c>
      <c r="M5" s="56">
        <f t="shared" si="1"/>
        <v>0.19047619047619047</v>
      </c>
      <c r="N5" s="56">
        <v>0</v>
      </c>
    </row>
    <row r="6" spans="1:14" ht="12.75">
      <c r="A6" s="41">
        <v>2000</v>
      </c>
      <c r="B6" s="49">
        <v>68</v>
      </c>
      <c r="C6" s="49">
        <v>68</v>
      </c>
      <c r="D6" s="49">
        <v>0</v>
      </c>
      <c r="F6" s="41">
        <v>2000</v>
      </c>
      <c r="G6" s="49">
        <f t="shared" si="0"/>
        <v>43</v>
      </c>
      <c r="H6" s="49">
        <f t="shared" si="0"/>
        <v>43</v>
      </c>
      <c r="I6" s="49">
        <f t="shared" si="0"/>
        <v>0</v>
      </c>
      <c r="K6" s="41">
        <v>2000</v>
      </c>
      <c r="L6" s="56">
        <f t="shared" si="1"/>
        <v>1.72</v>
      </c>
      <c r="M6" s="56">
        <f t="shared" si="1"/>
        <v>1.72</v>
      </c>
      <c r="N6" s="56">
        <v>0</v>
      </c>
    </row>
    <row r="7" spans="1:14" ht="12.75">
      <c r="A7" s="41">
        <v>2001</v>
      </c>
      <c r="B7" s="49">
        <v>95</v>
      </c>
      <c r="C7" s="49">
        <v>95</v>
      </c>
      <c r="D7" s="49">
        <v>0</v>
      </c>
      <c r="F7" s="41">
        <v>2001</v>
      </c>
      <c r="G7" s="49">
        <f t="shared" si="0"/>
        <v>27</v>
      </c>
      <c r="H7" s="49">
        <f t="shared" si="0"/>
        <v>27</v>
      </c>
      <c r="I7" s="49">
        <f t="shared" si="0"/>
        <v>0</v>
      </c>
      <c r="K7" s="41">
        <v>2001</v>
      </c>
      <c r="L7" s="56">
        <f t="shared" si="1"/>
        <v>0.39705882352941174</v>
      </c>
      <c r="M7" s="56">
        <f t="shared" si="1"/>
        <v>0.39705882352941174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