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<sst xmlns="http://schemas.openxmlformats.org/spreadsheetml/2006/main" count="450" uniqueCount="207">
  <si>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</si>
  <si>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</si>
  <si>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</si>
  <si>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</si>
  <si>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</si>
  <si>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</si>
  <si>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</si>
  <si>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</si>
  <si>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</si>
  <si>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</si>
  <si>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</si>
  <si>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</si>
  <si>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</si>
  <si>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</si>
  <si>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</si>
  <si>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</si>
  <si>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</si>
  <si>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</si>
  <si>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</si>
  <si>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</si>
  <si>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</si>
  <si>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</si>
  <si>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</si>
  <si>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</si>
  <si>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</si>
  <si>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</si>
  <si>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</si>
  <si>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</si>
  <si>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</si>
  <si>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</si>
  <si>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</si>
  <si>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</si>
  <si>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</si>
  <si>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</si>
  <si>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</si>
  <si>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</si>
  <si>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</si>
  <si>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</si>
  <si>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</si>
  <si>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</si>
  <si>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</si>
  <si>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</si>
  <si>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</si>
  <si>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</si>
  <si>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</si>
  <si>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</si>
  <si>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</si>
  <si>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</si>
  <si>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</si>
  <si>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</si>
  <si>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</si>
  <si>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</si>
  <si>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</si>
  <si>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</si>
  <si>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</si>
  <si>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</si>
  <si>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</si>
  <si>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</si>
  <si>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</si>
  <si>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</si>
  <si>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</si>
  <si>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</si>
  <si>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</si>
  <si>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</si>
  <si>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</si>
  <si>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</si>
  <si>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</si>
  <si>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</si>
  <si>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</si>
  <si>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</si>
  <si>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</si>
  <si>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</si>
  <si>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</si>
  <si>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</si>
  <si>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</si>
  <si>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</si>
  <si>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</si>
  <si>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</si>
  <si>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</si>
  <si>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</si>
  <si>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</si>
  <si>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</si>
  <si>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</si>
  <si>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</si>
  <si>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</si>
  <si>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</si>
  <si>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</si>
  <si>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</si>
  <si>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</si>
  <si>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</si>
  <si>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</si>
  <si>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</si>
  <si>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</si>
  <si>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</si>
  <si>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</si>
  <si>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</si>
  <si>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</si>
  <si>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</si>
  <si>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</si>
  <si>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</si>
  <si>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</si>
  <si>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</si>
  <si>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</si>
  <si>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</si>
  <si>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</si>
  <si>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</si>
  <si>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</si>
  <si>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</si>
  <si>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</si>
  <si>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</si>
  <si>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</si>
  <si>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</si>
  <si>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</si>
  <si>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</si>
  <si>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</si>
  <si>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</si>
  <si>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</si>
  <si>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</si>
  <si>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</si>
  <si>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</si>
  <si>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</si>
  <si>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</si>
  <si>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</si>
  <si>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</si>
  <si>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Vestfold og Telemark (Vestlandet)</t>
  </si>
  <si>
    <t>Lindesnes</t>
  </si>
  <si>
    <t>Fjeldskar</t>
  </si>
  <si>
    <t>Yes</t>
  </si>
  <si>
    <t>No</t>
  </si>
  <si>
    <t>Wind World</t>
  </si>
  <si>
    <t>W4800/750</t>
  </si>
  <si>
    <t>AEP AS</t>
  </si>
  <si>
    <t>1998/07</t>
  </si>
  <si>
    <t>Production</t>
  </si>
  <si>
    <t>Rogaland (Ostlandet)</t>
  </si>
  <si>
    <t>Utsira</t>
  </si>
  <si>
    <t>Vind-og Hydrygenanlegg</t>
  </si>
  <si>
    <t>Enercon</t>
  </si>
  <si>
    <t>E40/600</t>
  </si>
  <si>
    <t>NHP AS</t>
  </si>
  <si>
    <t>2004/07</t>
  </si>
  <si>
    <t>Vestland (Vestlandet)</t>
  </si>
  <si>
    <t>Mehuken I</t>
  </si>
  <si>
    <t>Vestas</t>
  </si>
  <si>
    <t>V52/850</t>
  </si>
  <si>
    <t>Zephyr AS</t>
  </si>
  <si>
    <t>2001/11</t>
  </si>
  <si>
    <t>Dismantled</t>
  </si>
  <si>
    <t>More og Romsdal (Vestlandet)</t>
  </si>
  <si>
    <t>Sandøy</t>
  </si>
  <si>
    <t>Haroy</t>
  </si>
  <si>
    <t>Neg Micon</t>
  </si>
  <si>
    <t>NM48/750</t>
  </si>
  <si>
    <t>Sandoy Vindkraft AS</t>
  </si>
  <si>
    <t>Smøla</t>
  </si>
  <si>
    <t>Smola</t>
  </si>
  <si>
    <t>Bonus</t>
  </si>
  <si>
    <t>B76/2000</t>
  </si>
  <si>
    <t>Statkraft</t>
  </si>
  <si>
    <t>2002/09</t>
  </si>
  <si>
    <t>Trondelag (Trondelag)</t>
  </si>
  <si>
    <t>Hitra</t>
  </si>
  <si>
    <t>B82/2300</t>
  </si>
  <si>
    <t>Hitra Wind AS</t>
  </si>
  <si>
    <t>2004/08</t>
  </si>
  <si>
    <t>Bjugn</t>
  </si>
  <si>
    <t>Valnesset</t>
  </si>
  <si>
    <t>E70/2300</t>
  </si>
  <si>
    <t>Aneo</t>
  </si>
  <si>
    <t>Stadtwerke München/Aneo</t>
  </si>
  <si>
    <t>Naerøy</t>
  </si>
  <si>
    <t>Hundhammerfjellet</t>
  </si>
  <si>
    <t>V66/1650</t>
  </si>
  <si>
    <t>NTE FKF</t>
  </si>
  <si>
    <t>Nordland (Nord-Norge)</t>
  </si>
  <si>
    <t>Narvik</t>
  </si>
  <si>
    <t>Nygardsfjellet 1</t>
  </si>
  <si>
    <t>Siemens</t>
  </si>
  <si>
    <t>SWT-2.3-82</t>
  </si>
  <si>
    <t>Nordkraft Vind AS/Fortum</t>
  </si>
  <si>
    <t>Orsted</t>
  </si>
  <si>
    <t>Credit Suisse Energy Infrastructure Partners/Fortum</t>
  </si>
  <si>
    <t>Fred Olsen Renewables</t>
  </si>
  <si>
    <t>Fred. Olsens gate 2 
0152 Oslo</t>
  </si>
  <si>
    <t>+47-22341000</t>
  </si>
  <si>
    <t>http://www.fredolsen-renewables.com</t>
  </si>
  <si>
    <t>Solvind</t>
  </si>
  <si>
    <t>Ullandhaugveien 150
NO- 4021 Stavanger</t>
  </si>
  <si>
    <t>post@solvind.no</t>
  </si>
  <si>
    <t>http://www.solvind.no</t>
  </si>
  <si>
    <t>Sjøfartsgt. 3
7736 Steinkjer</t>
  </si>
  <si>
    <t>+47 74150200</t>
  </si>
  <si>
    <t>+47 74150740</t>
  </si>
  <si>
    <t>http://www.nte.no</t>
  </si>
  <si>
    <t>https://www.ae.no</t>
  </si>
  <si>
    <t>Airvolution Energy</t>
  </si>
  <si>
    <t>Blaaster</t>
  </si>
  <si>
    <t>#NA</t>
  </si>
  <si>
    <t>Doesn't exist anymore</t>
  </si>
  <si>
    <t>Equinor (Statoil)</t>
  </si>
  <si>
    <t>Forusbeen 50--4035 Stavanger</t>
  </si>
  <si>
    <t>+47 51 99 00 00</t>
  </si>
  <si>
    <t>apost@equinor.com</t>
  </si>
  <si>
    <t>https://www.equinor.com</t>
  </si>
  <si>
    <t>Active</t>
  </si>
  <si>
    <t>Sway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</si>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</sst>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7790630"/>
        <c:axId val="50353623"/>
      </c:bar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53623"/>
        <c:crosses val="autoZero"/>
        <c:auto val="1"/>
        <c:lblOffset val="100"/>
        <c:tickLblSkip val="2"/>
        <c:noMultiLvlLbl val="0"/>
      </c:catAx>
      <c:valAx>
        <c:axId val="50353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7906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7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0529424"/>
        <c:axId val="52111633"/>
      </c:bar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111633"/>
        <c:crosses val="autoZero"/>
        <c:auto val="1"/>
        <c:lblOffset val="100"/>
        <c:tickLblSkip val="2"/>
        <c:noMultiLvlLbl val="0"/>
      </c:catAx>
      <c:valAx>
        <c:axId val="52111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29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292715"/>
        <c:crosses val="autoZero"/>
        <c:auto val="1"/>
        <c:lblOffset val="100"/>
        <c:tickLblSkip val="2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351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206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45414.60055555555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745</v>
      </c>
      <c r="B3" s="58" t="s">
        <v>123</v>
      </c>
      <c r="C3" s="58" t="s">
        <v>148</v>
      </c>
      <c r="D3" s="58" t="s">
        <v>149</v>
      </c>
      <c r="E3" s="10" t="s">
        <v>150</v>
      </c>
      <c r="F3" s="15" t="s">
        <v>123</v>
      </c>
      <c r="G3" s="16">
        <v>62.763892</v>
      </c>
      <c r="H3" s="16">
        <v>6.4459657</v>
      </c>
      <c r="I3" s="10" t="s">
        <v>123</v>
      </c>
      <c r="J3" s="10" t="s">
        <v>127</v>
      </c>
      <c r="K3" s="15" t="s">
        <v>128</v>
      </c>
      <c r="L3" s="10" t="s">
        <v>151</v>
      </c>
      <c r="M3" s="10" t="s">
        <v>152</v>
      </c>
      <c r="N3" s="10" t="s">
        <v>123</v>
      </c>
      <c r="O3" s="10">
        <v>5</v>
      </c>
      <c r="P3" s="15">
        <v>3750</v>
      </c>
      <c r="Q3" s="10" t="s">
        <v>123</v>
      </c>
      <c r="R3" s="10" t="s">
        <v>153</v>
      </c>
      <c r="S3" s="15" t="s">
        <v>123</v>
      </c>
      <c r="T3" s="10">
        <v>1999</v>
      </c>
      <c r="U3" s="10" t="s">
        <v>133</v>
      </c>
      <c r="W3" s="48" t="str">
        <f>HYPERLINK("https://www.thewindpower.net/windfarm_en_745.php","Link")</f>
        <v>Link</v>
      </c>
      <c r="X3" s="17">
        <v>44648</v>
      </c>
    </row>
    <row r="4" spans="1:24" ht="12.75">
      <c r="A4" s="10">
        <v>746</v>
      </c>
      <c r="B4" s="58" t="s">
        <v>123</v>
      </c>
      <c r="C4" s="58" t="s">
        <v>148</v>
      </c>
      <c r="D4" s="58" t="s">
        <v>154</v>
      </c>
      <c r="E4" s="10" t="s">
        <v>155</v>
      </c>
      <c r="F4" s="15" t="s">
        <v>123</v>
      </c>
      <c r="G4" s="16">
        <v>63.4098974</v>
      </c>
      <c r="H4" s="16">
        <v>7.9220663</v>
      </c>
      <c r="I4" s="10" t="s">
        <v>123</v>
      </c>
      <c r="J4" s="10" t="s">
        <v>127</v>
      </c>
      <c r="K4" s="15" t="s">
        <v>128</v>
      </c>
      <c r="L4" s="10" t="s">
        <v>156</v>
      </c>
      <c r="M4" s="10" t="s">
        <v>157</v>
      </c>
      <c r="N4" s="10">
        <v>70</v>
      </c>
      <c r="O4" s="10">
        <v>20</v>
      </c>
      <c r="P4" s="15">
        <v>40000</v>
      </c>
      <c r="Q4" s="10" t="s">
        <v>158</v>
      </c>
      <c r="R4" s="10" t="s">
        <v>158</v>
      </c>
      <c r="S4" s="15" t="s">
        <v>158</v>
      </c>
      <c r="T4" s="10" t="s">
        <v>159</v>
      </c>
      <c r="U4" s="10" t="s">
        <v>133</v>
      </c>
      <c r="W4" s="48" t="str">
        <f>HYPERLINK("https://www.thewindpower.net/windfarm_en_746.php","Link")</f>
        <v>Link</v>
      </c>
      <c r="X4" s="17">
        <v>45398</v>
      </c>
    </row>
    <row r="5" spans="1:24" ht="12.75">
      <c r="A5" s="10">
        <v>752</v>
      </c>
      <c r="B5" s="58" t="s">
        <v>123</v>
      </c>
      <c r="C5" s="58" t="s">
        <v>174</v>
      </c>
      <c r="D5" s="58" t="s">
        <v>175</v>
      </c>
      <c r="E5" s="10" t="s">
        <v>176</v>
      </c>
      <c r="F5" s="15" t="s">
        <v>123</v>
      </c>
      <c r="G5" s="16">
        <v>68.5094041</v>
      </c>
      <c r="H5" s="16">
        <v>17.8799752</v>
      </c>
      <c r="I5" s="10" t="s">
        <v>123</v>
      </c>
      <c r="J5" s="10" t="s">
        <v>127</v>
      </c>
      <c r="K5" s="15" t="s">
        <v>128</v>
      </c>
      <c r="L5" s="10" t="s">
        <v>177</v>
      </c>
      <c r="M5" s="10" t="s">
        <v>178</v>
      </c>
      <c r="N5" s="10" t="s">
        <v>123</v>
      </c>
      <c r="O5" s="10">
        <v>3</v>
      </c>
      <c r="P5" s="15">
        <v>6900</v>
      </c>
      <c r="Q5" s="10" t="s">
        <v>179</v>
      </c>
      <c r="R5" s="10" t="s">
        <v>180</v>
      </c>
      <c r="S5" s="15" t="s">
        <v>181</v>
      </c>
      <c r="T5" s="10">
        <v>2005</v>
      </c>
      <c r="U5" s="10" t="s">
        <v>133</v>
      </c>
      <c r="W5" s="48" t="str">
        <f>HYPERLINK("https://www.thewindpower.net/windfarm_en_752.php","Link")</f>
        <v>Link</v>
      </c>
      <c r="X5" s="17">
        <v>44645</v>
      </c>
    </row>
    <row r="6" spans="1:24" ht="12.75">
      <c r="A6" s="10">
        <v>743</v>
      </c>
      <c r="B6" s="58" t="s">
        <v>123</v>
      </c>
      <c r="C6" s="58" t="s">
        <v>134</v>
      </c>
      <c r="D6" s="58" t="s">
        <v>135</v>
      </c>
      <c r="E6" s="10" t="s">
        <v>135</v>
      </c>
      <c r="F6" s="15" t="s">
        <v>136</v>
      </c>
      <c r="G6" s="16">
        <v>59.3139446</v>
      </c>
      <c r="H6" s="16">
        <v>4.9058656</v>
      </c>
      <c r="I6" s="10" t="s">
        <v>123</v>
      </c>
      <c r="J6" s="10" t="s">
        <v>127</v>
      </c>
      <c r="K6" s="15" t="s">
        <v>128</v>
      </c>
      <c r="L6" s="10" t="s">
        <v>137</v>
      </c>
      <c r="M6" s="10" t="s">
        <v>138</v>
      </c>
      <c r="N6" s="10" t="s">
        <v>123</v>
      </c>
      <c r="O6" s="10">
        <v>2</v>
      </c>
      <c r="P6" s="15">
        <v>1200</v>
      </c>
      <c r="Q6" s="10" t="s">
        <v>123</v>
      </c>
      <c r="R6" s="10" t="s">
        <v>139</v>
      </c>
      <c r="S6" s="15" t="s">
        <v>123</v>
      </c>
      <c r="T6" s="10" t="s">
        <v>140</v>
      </c>
      <c r="U6" s="10" t="s">
        <v>133</v>
      </c>
      <c r="W6" s="48" t="str">
        <f>HYPERLINK("https://www.thewindpower.net/windfarm_en_743.php","Link")</f>
        <v>Link</v>
      </c>
      <c r="X6" s="17">
        <v>44645</v>
      </c>
    </row>
    <row r="7" spans="1:24" ht="12.75">
      <c r="A7" s="10">
        <v>747</v>
      </c>
      <c r="B7" s="58" t="s">
        <v>123</v>
      </c>
      <c r="C7" s="58" t="s">
        <v>160</v>
      </c>
      <c r="D7" s="58" t="s">
        <v>161</v>
      </c>
      <c r="E7" s="10" t="s">
        <v>161</v>
      </c>
      <c r="F7" s="15" t="s">
        <v>123</v>
      </c>
      <c r="G7" s="16">
        <v>63.5220376</v>
      </c>
      <c r="H7" s="16">
        <v>8.7876052</v>
      </c>
      <c r="I7" s="10" t="s">
        <v>123</v>
      </c>
      <c r="J7" s="10" t="s">
        <v>127</v>
      </c>
      <c r="K7" s="15" t="s">
        <v>128</v>
      </c>
      <c r="L7" s="10" t="s">
        <v>156</v>
      </c>
      <c r="M7" s="10" t="s">
        <v>162</v>
      </c>
      <c r="N7" s="10">
        <v>70</v>
      </c>
      <c r="O7" s="10">
        <v>24</v>
      </c>
      <c r="P7" s="15">
        <v>55200</v>
      </c>
      <c r="Q7" s="10" t="s">
        <v>158</v>
      </c>
      <c r="R7" s="10" t="s">
        <v>163</v>
      </c>
      <c r="S7" s="15" t="s">
        <v>158</v>
      </c>
      <c r="T7" s="10" t="s">
        <v>164</v>
      </c>
      <c r="U7" s="10" t="s">
        <v>133</v>
      </c>
      <c r="W7" s="48" t="str">
        <f>HYPERLINK("https://www.thewindpower.net/windfarm_en_747.php","Link")</f>
        <v>Link</v>
      </c>
      <c r="X7" s="17">
        <v>45398</v>
      </c>
    </row>
    <row r="8" spans="1:24" ht="12.75">
      <c r="A8" s="10">
        <v>750</v>
      </c>
      <c r="B8" s="58" t="s">
        <v>123</v>
      </c>
      <c r="C8" s="58" t="s">
        <v>160</v>
      </c>
      <c r="D8" s="58" t="s">
        <v>170</v>
      </c>
      <c r="E8" s="10" t="s">
        <v>171</v>
      </c>
      <c r="F8" s="15" t="s">
        <v>123</v>
      </c>
      <c r="G8" s="16">
        <v>64.7536064</v>
      </c>
      <c r="H8" s="16">
        <v>11.3526826</v>
      </c>
      <c r="I8" s="10" t="s">
        <v>123</v>
      </c>
      <c r="J8" s="10" t="s">
        <v>127</v>
      </c>
      <c r="K8" s="15" t="s">
        <v>128</v>
      </c>
      <c r="L8" s="10" t="s">
        <v>143</v>
      </c>
      <c r="M8" s="10" t="s">
        <v>172</v>
      </c>
      <c r="N8" s="10" t="s">
        <v>123</v>
      </c>
      <c r="O8" s="10">
        <v>1</v>
      </c>
      <c r="P8" s="15">
        <v>1650</v>
      </c>
      <c r="Q8" s="10" t="s">
        <v>173</v>
      </c>
      <c r="R8" s="10" t="s">
        <v>123</v>
      </c>
      <c r="S8" s="15" t="s">
        <v>123</v>
      </c>
      <c r="T8" s="10">
        <v>2006</v>
      </c>
      <c r="U8" s="10" t="s">
        <v>147</v>
      </c>
      <c r="V8" s="10">
        <v>2013</v>
      </c>
      <c r="W8" s="48" t="str">
        <f>HYPERLINK("https://www.thewindpower.net/windfarm_en_750.php","Link")</f>
        <v>Link</v>
      </c>
      <c r="X8" s="17">
        <v>45398</v>
      </c>
    </row>
    <row r="9" spans="1:24" ht="12.75">
      <c r="A9" s="10">
        <v>748</v>
      </c>
      <c r="B9" s="58" t="s">
        <v>123</v>
      </c>
      <c r="C9" s="58" t="s">
        <v>160</v>
      </c>
      <c r="D9" s="58" t="s">
        <v>165</v>
      </c>
      <c r="E9" s="10" t="s">
        <v>166</v>
      </c>
      <c r="F9" s="15" t="s">
        <v>123</v>
      </c>
      <c r="G9" s="16">
        <v>63.8206291</v>
      </c>
      <c r="H9" s="16">
        <v>9.629138</v>
      </c>
      <c r="I9" s="10" t="s">
        <v>123</v>
      </c>
      <c r="J9" s="10" t="s">
        <v>127</v>
      </c>
      <c r="K9" s="15" t="s">
        <v>128</v>
      </c>
      <c r="L9" s="10" t="s">
        <v>137</v>
      </c>
      <c r="M9" s="10" t="s">
        <v>167</v>
      </c>
      <c r="N9" s="10">
        <v>64.5</v>
      </c>
      <c r="O9" s="10">
        <v>1</v>
      </c>
      <c r="P9" s="15">
        <v>2300</v>
      </c>
      <c r="Q9" s="10" t="s">
        <v>123</v>
      </c>
      <c r="R9" s="10" t="s">
        <v>168</v>
      </c>
      <c r="S9" s="15" t="s">
        <v>169</v>
      </c>
      <c r="T9" s="10">
        <v>2006</v>
      </c>
      <c r="U9" s="10" t="s">
        <v>133</v>
      </c>
      <c r="W9" s="48" t="str">
        <f>HYPERLINK("https://www.thewindpower.net/windfarm_en_748.php","Link")</f>
        <v>Link</v>
      </c>
      <c r="X9" s="17">
        <v>45398</v>
      </c>
    </row>
    <row r="10" spans="1:24" ht="12.75">
      <c r="A10" s="10">
        <v>749</v>
      </c>
      <c r="B10" s="58" t="s">
        <v>123</v>
      </c>
      <c r="C10" s="58" t="s">
        <v>160</v>
      </c>
      <c r="D10" s="58" t="s">
        <v>165</v>
      </c>
      <c r="E10" s="10" t="s">
        <v>166</v>
      </c>
      <c r="F10" s="15" t="s">
        <v>123</v>
      </c>
      <c r="G10" s="16">
        <v>63.8206291</v>
      </c>
      <c r="H10" s="16">
        <v>9.629138</v>
      </c>
      <c r="I10" s="10" t="s">
        <v>123</v>
      </c>
      <c r="J10" s="10" t="s">
        <v>127</v>
      </c>
      <c r="K10" s="15" t="s">
        <v>128</v>
      </c>
      <c r="L10" s="10" t="s">
        <v>137</v>
      </c>
      <c r="M10" s="10" t="s">
        <v>167</v>
      </c>
      <c r="N10" s="10">
        <v>64.5</v>
      </c>
      <c r="O10" s="10">
        <v>4</v>
      </c>
      <c r="P10" s="15">
        <v>9200</v>
      </c>
      <c r="Q10" s="10" t="s">
        <v>123</v>
      </c>
      <c r="R10" s="10" t="s">
        <v>168</v>
      </c>
      <c r="S10" s="15" t="s">
        <v>169</v>
      </c>
      <c r="T10" s="10">
        <v>2006</v>
      </c>
      <c r="U10" s="10" t="s">
        <v>133</v>
      </c>
      <c r="W10" s="48" t="str">
        <f>HYPERLINK("https://www.thewindpower.net/windfarm_en_749.php","Link")</f>
        <v>Link</v>
      </c>
      <c r="X10" s="17">
        <v>45398</v>
      </c>
    </row>
    <row r="11" spans="1:24" ht="12.75">
      <c r="A11" s="10">
        <v>742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123</v>
      </c>
      <c r="G11" s="16">
        <v>58.0065008</v>
      </c>
      <c r="H11" s="16">
        <v>7.0874166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>
        <v>50</v>
      </c>
      <c r="O11" s="10">
        <v>5</v>
      </c>
      <c r="P11" s="15">
        <v>3750</v>
      </c>
      <c r="Q11" s="10" t="s">
        <v>131</v>
      </c>
      <c r="R11" s="10" t="s">
        <v>131</v>
      </c>
      <c r="S11" s="15" t="s">
        <v>123</v>
      </c>
      <c r="T11" s="10" t="s">
        <v>132</v>
      </c>
      <c r="U11" s="10" t="s">
        <v>133</v>
      </c>
      <c r="W11" s="48" t="str">
        <f>HYPERLINK("https://www.thewindpower.net/windfarm_en_742.php","Link")</f>
        <v>Link</v>
      </c>
      <c r="X11" s="17">
        <v>43174</v>
      </c>
    </row>
    <row r="12" spans="1:24" ht="12.75">
      <c r="A12" s="10">
        <v>744</v>
      </c>
      <c r="B12" s="58" t="s">
        <v>123</v>
      </c>
      <c r="C12" s="58" t="s">
        <v>141</v>
      </c>
      <c r="D12" s="58" t="s">
        <v>123</v>
      </c>
      <c r="E12" s="10" t="s">
        <v>142</v>
      </c>
      <c r="F12" s="15" t="s">
        <v>123</v>
      </c>
      <c r="G12" s="16">
        <v>62.0144243</v>
      </c>
      <c r="H12" s="16">
        <v>5.005011</v>
      </c>
      <c r="I12" s="10" t="s">
        <v>123</v>
      </c>
      <c r="J12" s="10" t="s">
        <v>127</v>
      </c>
      <c r="K12" s="15" t="s">
        <v>128</v>
      </c>
      <c r="L12" s="10" t="s">
        <v>143</v>
      </c>
      <c r="M12" s="10" t="s">
        <v>144</v>
      </c>
      <c r="N12" s="10">
        <v>76</v>
      </c>
      <c r="O12" s="10">
        <v>5</v>
      </c>
      <c r="P12" s="15">
        <v>4250</v>
      </c>
      <c r="Q12" s="10" t="s">
        <v>145</v>
      </c>
      <c r="R12" s="10" t="s">
        <v>123</v>
      </c>
      <c r="S12" s="15" t="s">
        <v>123</v>
      </c>
      <c r="T12" s="10" t="s">
        <v>146</v>
      </c>
      <c r="U12" s="10" t="s">
        <v>147</v>
      </c>
      <c r="W12" s="48" t="str">
        <f>HYPERLINK("https://www.thewindpower.net/windfarm_en_744.php","Link")</f>
        <v>Link</v>
      </c>
      <c r="X12" s="17">
        <v>44784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624</v>
      </c>
      <c r="B3" s="36" t="s">
        <v>131</v>
      </c>
      <c r="C3" s="36" t="s">
        <v>127</v>
      </c>
      <c r="D3" s="36" t="s">
        <v>127</v>
      </c>
      <c r="E3" s="36" t="s">
        <v>128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194</v>
      </c>
      <c r="K3" s="63" t="str">
        <f>HYPERLINK("https://www.thewindpower.net/actors_main_en_624.php","Link")</f>
        <v>Link</v>
      </c>
      <c r="L3" s="51">
        <v>45362</v>
      </c>
    </row>
    <row r="4" spans="1:12" ht="15">
      <c r="A4" s="36">
        <v>654</v>
      </c>
      <c r="B4" s="36" t="s">
        <v>195</v>
      </c>
      <c r="C4" s="36" t="s">
        <v>127</v>
      </c>
      <c r="D4" s="36" t="s">
        <v>127</v>
      </c>
      <c r="E4" s="36" t="s">
        <v>128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3" t="str">
        <f>HYPERLINK("https://www.thewindpower.net/actors_main_en_654.php","Link")</f>
        <v>Link</v>
      </c>
      <c r="L4" s="51">
        <v>45353</v>
      </c>
    </row>
    <row r="5" spans="1:12" ht="30">
      <c r="A5" s="36">
        <v>180</v>
      </c>
      <c r="B5" s="36" t="s">
        <v>182</v>
      </c>
      <c r="C5" s="36" t="s">
        <v>127</v>
      </c>
      <c r="D5" s="36" t="s">
        <v>127</v>
      </c>
      <c r="E5" s="36" t="s">
        <v>127</v>
      </c>
      <c r="F5" s="62" t="s">
        <v>183</v>
      </c>
      <c r="G5" s="36" t="s">
        <v>184</v>
      </c>
      <c r="H5" s="37" t="s">
        <v>123</v>
      </c>
      <c r="I5" s="36" t="s">
        <v>123</v>
      </c>
      <c r="J5" s="36" t="s">
        <v>185</v>
      </c>
      <c r="K5" s="63" t="str">
        <f>HYPERLINK("https://www.thewindpower.net/actors_main_en_180.php","Link")</f>
        <v>Link</v>
      </c>
      <c r="L5" s="51">
        <v>45243</v>
      </c>
    </row>
    <row r="6" spans="1:12" ht="30">
      <c r="A6" s="36">
        <v>453</v>
      </c>
      <c r="B6" s="36" t="s">
        <v>173</v>
      </c>
      <c r="C6" s="36" t="s">
        <v>127</v>
      </c>
      <c r="D6" s="36" t="s">
        <v>128</v>
      </c>
      <c r="E6" s="36" t="s">
        <v>128</v>
      </c>
      <c r="F6" s="62" t="s">
        <v>190</v>
      </c>
      <c r="G6" s="36" t="s">
        <v>191</v>
      </c>
      <c r="H6" s="37" t="s">
        <v>192</v>
      </c>
      <c r="I6" s="36" t="s">
        <v>123</v>
      </c>
      <c r="J6" s="36" t="s">
        <v>193</v>
      </c>
      <c r="K6" s="63" t="str">
        <f>HYPERLINK("https://www.thewindpower.net/actors_main_en_453.php","Link")</f>
        <v>Link</v>
      </c>
      <c r="L6" s="51">
        <v>45314</v>
      </c>
    </row>
    <row r="7" spans="1:12" ht="30">
      <c r="A7" s="36">
        <v>271</v>
      </c>
      <c r="B7" s="36" t="s">
        <v>186</v>
      </c>
      <c r="C7" s="36" t="s">
        <v>127</v>
      </c>
      <c r="D7" s="36" t="s">
        <v>127</v>
      </c>
      <c r="E7" s="36" t="s">
        <v>127</v>
      </c>
      <c r="F7" s="62" t="s">
        <v>187</v>
      </c>
      <c r="G7" s="36" t="s">
        <v>123</v>
      </c>
      <c r="H7" s="37" t="s">
        <v>123</v>
      </c>
      <c r="I7" s="36" t="s">
        <v>188</v>
      </c>
      <c r="J7" s="36" t="s">
        <v>189</v>
      </c>
      <c r="K7" s="63" t="str">
        <f>HYPERLINK("https://www.thewindpower.net/actors_main_en_271.php","Link")</f>
        <v>Link</v>
      </c>
      <c r="L7" s="51">
        <v>45359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20</v>
      </c>
      <c r="B3" s="41" t="s">
        <v>196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197</v>
      </c>
      <c r="I3" s="41" t="s">
        <v>197</v>
      </c>
      <c r="J3" s="41" t="s">
        <v>128</v>
      </c>
      <c r="K3" s="41">
        <v>2008</v>
      </c>
      <c r="L3" s="41" t="s">
        <v>198</v>
      </c>
      <c r="M3" s="41" t="s">
        <v>123</v>
      </c>
      <c r="N3" s="48" t="str">
        <f>HYPERLINK("https://www.thewindpower.net/manufacturer_en_20.php","Link")</f>
        <v>Link</v>
      </c>
      <c r="O3" s="47">
        <v>45399</v>
      </c>
    </row>
    <row r="4" spans="1:15" ht="12.75">
      <c r="A4" s="41">
        <v>21</v>
      </c>
      <c r="B4" s="41" t="s">
        <v>199</v>
      </c>
      <c r="C4" s="41" t="s">
        <v>200</v>
      </c>
      <c r="D4" s="41" t="s">
        <v>201</v>
      </c>
      <c r="E4" s="41" t="s">
        <v>123</v>
      </c>
      <c r="F4" s="41" t="s">
        <v>202</v>
      </c>
      <c r="G4" s="41" t="s">
        <v>203</v>
      </c>
      <c r="H4" s="41" t="s">
        <v>197</v>
      </c>
      <c r="I4" s="41" t="s">
        <v>197</v>
      </c>
      <c r="J4" s="41" t="s">
        <v>128</v>
      </c>
      <c r="K4" s="41" t="s">
        <v>123</v>
      </c>
      <c r="L4" s="41" t="s">
        <v>204</v>
      </c>
      <c r="M4" s="41" t="s">
        <v>197</v>
      </c>
      <c r="N4" s="48" t="str">
        <f>HYPERLINK("https://www.thewindpower.net/manufacturer_en_21.php","Link")</f>
        <v>Link</v>
      </c>
      <c r="O4" s="47">
        <v>45294</v>
      </c>
    </row>
    <row r="5" spans="1:15" ht="12.75">
      <c r="A5" s="41">
        <v>105</v>
      </c>
      <c r="B5" s="41" t="s">
        <v>205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197</v>
      </c>
      <c r="I5" s="41" t="s">
        <v>197</v>
      </c>
      <c r="J5" s="41" t="s">
        <v>128</v>
      </c>
      <c r="K5" s="41">
        <v>2005</v>
      </c>
      <c r="L5" s="41" t="s">
        <v>198</v>
      </c>
      <c r="M5" s="41">
        <v>2019</v>
      </c>
      <c r="N5" s="48" t="str">
        <f>HYPERLINK("https://www.thewindpower.net/manufacturer_en_105.php","Link")</f>
        <v>Link</v>
      </c>
      <c r="O5" s="47">
        <v>45239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4</v>
      </c>
      <c r="C3" s="49">
        <v>4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</v>
      </c>
      <c r="C4" s="49">
        <v>9</v>
      </c>
      <c r="D4" s="49">
        <v>0</v>
      </c>
      <c r="F4" s="41">
        <v>1998</v>
      </c>
      <c r="G4" s="49">
        <f aca="true" t="shared" si="0" ref="G4:I7">B4-B3</f>
        <v>5</v>
      </c>
      <c r="H4" s="49">
        <f t="shared" si="0"/>
        <v>5</v>
      </c>
      <c r="I4" s="49">
        <f t="shared" si="0"/>
        <v>0</v>
      </c>
      <c r="K4" s="41">
        <v>1998</v>
      </c>
      <c r="L4" s="56">
        <f aca="true" t="shared" si="1" ref="L4:M7">(B4-B3)/B3</f>
        <v>1.25</v>
      </c>
      <c r="M4" s="56">
        <f t="shared" si="1"/>
        <v>1.25</v>
      </c>
      <c r="N4" s="56">
        <v>0</v>
      </c>
    </row>
    <row r="5" spans="1:14" ht="12.75">
      <c r="A5" s="41">
        <v>1999</v>
      </c>
      <c r="B5" s="49">
        <v>13</v>
      </c>
      <c r="C5" s="49">
        <v>13</v>
      </c>
      <c r="D5" s="49">
        <v>0</v>
      </c>
      <c r="F5" s="41">
        <v>1999</v>
      </c>
      <c r="G5" s="49">
        <f t="shared" si="0"/>
        <v>4</v>
      </c>
      <c r="H5" s="49">
        <f t="shared" si="0"/>
        <v>4</v>
      </c>
      <c r="I5" s="49">
        <f t="shared" si="0"/>
        <v>0</v>
      </c>
      <c r="K5" s="41">
        <v>1999</v>
      </c>
      <c r="L5" s="56">
        <f t="shared" si="1"/>
        <v>0.4444444444444444</v>
      </c>
      <c r="M5" s="56">
        <f t="shared" si="1"/>
        <v>0.4444444444444444</v>
      </c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t="shared" si="1"/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13</v>
      </c>
      <c r="C7" s="49">
        <v>13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