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<sst xmlns="http://schemas.openxmlformats.org/spreadsheetml/2006/main" count="453" uniqueCount="207">
  <si>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</si>
  <si>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</si>
  <si>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</si>
  <si>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</si>
  <si>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</si>
  <si>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</si>
  <si>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</si>
  <si>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</si>
  <si>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</si>
  <si>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</si>
  <si>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</si>
  <si>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</si>
  <si>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</si>
  <si>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</si>
  <si>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</si>
  <si>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</si>
  <si>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</si>
  <si>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</si>
  <si>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</si>
  <si>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</si>
  <si>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</si>
  <si>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</si>
  <si>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</si>
  <si>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</si>
  <si>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</si>
  <si>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</si>
  <si>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</si>
  <si>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</si>
  <si>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</si>
  <si>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</si>
  <si>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</si>
  <si>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</si>
  <si>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</si>
  <si>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</si>
  <si>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</si>
  <si>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</si>
  <si>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</si>
  <si>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</si>
  <si>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</si>
  <si>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</si>
  <si>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</si>
  <si>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</si>
  <si>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</si>
  <si>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</si>
  <si>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</si>
  <si>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</si>
  <si>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</si>
  <si>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</si>
  <si>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</si>
  <si>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</si>
  <si>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</si>
  <si>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</si>
  <si>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</si>
  <si>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</si>
  <si>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</si>
  <si>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</si>
  <si>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</si>
  <si>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</si>
  <si>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</si>
  <si>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</si>
  <si>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</si>
  <si>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</si>
  <si>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</si>
  <si>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</si>
  <si>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</si>
  <si>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</si>
  <si>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</si>
  <si>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</si>
  <si>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</si>
  <si>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</si>
  <si>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</si>
  <si>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</si>
  <si>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</si>
  <si>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</si>
  <si>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</si>
  <si>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</si>
  <si>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</si>
  <si>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</si>
  <si>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</si>
  <si>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#ND</t>
  </si>
  <si>
    <t>Offshore</t>
  </si>
  <si>
    <t>Repower</t>
  </si>
  <si>
    <t>5M</t>
  </si>
  <si>
    <t>Production</t>
  </si>
  <si>
    <t>Yes</t>
  </si>
  <si>
    <t>RWE</t>
  </si>
  <si>
    <t>DK</t>
  </si>
  <si>
    <t>Denmark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</si>
  <si>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</si>
  <si>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</si>
  <si>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</si>
  <si>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</si>
  <si>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</si>
  <si>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</si>
  <si>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</si>
  <si>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2007/10</t>
  </si>
  <si>
    <t>SE</t>
  </si>
  <si>
    <t>Sweden</t>
  </si>
  <si>
    <t>GE Energy</t>
  </si>
  <si>
    <t>Lillgrund</t>
  </si>
  <si>
    <t>Yes (11 km)</t>
  </si>
  <si>
    <t>Siemens</t>
  </si>
  <si>
    <t>SWT-2.3-93</t>
  </si>
  <si>
    <t>Vattenfall</t>
  </si>
  <si>
    <t>B82/2300</t>
  </si>
  <si>
    <t>Tuno Knob</t>
  </si>
  <si>
    <t>Vestas</t>
  </si>
  <si>
    <t>V39/500</t>
  </si>
  <si>
    <t>Eurowind</t>
  </si>
  <si>
    <t>1995/05</t>
  </si>
  <si>
    <t>V80/2000</t>
  </si>
  <si>
    <t>GB</t>
  </si>
  <si>
    <t>United-Kingdom</t>
  </si>
  <si>
    <t>Yes (10 km)</t>
  </si>
  <si>
    <t>V90/3000 Offshore</t>
  </si>
  <si>
    <t>E.ON Climate Renewables</t>
  </si>
  <si>
    <t>Burbo Bank</t>
  </si>
  <si>
    <t>Yes (7 km)</t>
  </si>
  <si>
    <t>SWT-3.6-107</t>
  </si>
  <si>
    <t>WPO/Orsted</t>
  </si>
  <si>
    <t>London Array</t>
  </si>
  <si>
    <t>Yes (22 km)</t>
  </si>
  <si>
    <t>Orsted/E.ON Climate Renewables/Masdar</t>
  </si>
  <si>
    <t>Orsted/Siemens</t>
  </si>
  <si>
    <t>Orsted/Caisse de dépôt et placement du Québec/E.ON Climate Renewables/Masdar</t>
  </si>
  <si>
    <t>2013/04</t>
  </si>
  <si>
    <t>GE Wind Energy</t>
  </si>
  <si>
    <t>DE</t>
  </si>
  <si>
    <t>Germany</t>
  </si>
  <si>
    <t>Rostock</t>
  </si>
  <si>
    <t>Breitling</t>
  </si>
  <si>
    <t>Nordex</t>
  </si>
  <si>
    <t>N90/2500 Offshore</t>
  </si>
  <si>
    <t>Nordex/Wind Projekt</t>
  </si>
  <si>
    <t>e.disnatur</t>
  </si>
  <si>
    <t>2006/02</t>
  </si>
  <si>
    <t>2018/10</t>
  </si>
  <si>
    <t>Yes (32 km)</t>
  </si>
  <si>
    <t>SWT-6.0-154</t>
  </si>
  <si>
    <t>Bard Offshore 1</t>
  </si>
  <si>
    <t>Yes (100 km)</t>
  </si>
  <si>
    <t>Bard</t>
  </si>
  <si>
    <t>VM</t>
  </si>
  <si>
    <t>Ocean Breeze Energy GmbH</t>
  </si>
  <si>
    <t>2013/09</t>
  </si>
  <si>
    <t>Alpha Ventus</t>
  </si>
  <si>
    <t>Borkum-Riffgat</t>
  </si>
  <si>
    <t>Yes (45 km)</t>
  </si>
  <si>
    <t>Areva</t>
  </si>
  <si>
    <t>M5000-116</t>
  </si>
  <si>
    <t>Doti</t>
  </si>
  <si>
    <t>EWE/RWE/Areva</t>
  </si>
  <si>
    <t>EWE/RWE/Vattenfall</t>
  </si>
  <si>
    <t>2009/12</t>
  </si>
  <si>
    <t>Rønland</t>
  </si>
  <si>
    <t>Yes (0,1 km)</t>
  </si>
  <si>
    <t>Thyboren-Harboöre Vindmöllelaug</t>
  </si>
  <si>
    <t>2003/12</t>
  </si>
  <si>
    <t>Gode Wind I</t>
  </si>
  <si>
    <t>Yes (41 km)</t>
  </si>
  <si>
    <t>PNE/Orsted</t>
  </si>
  <si>
    <t>Orsted/PKA/Trig/Glennmont/Industriens Pension/#ND</t>
  </si>
  <si>
    <t>2016/07</t>
  </si>
  <si>
    <t>Dansk Vindenergi</t>
  </si>
  <si>
    <t>SWT-3.6-120</t>
  </si>
  <si>
    <t>Rodsand II</t>
  </si>
  <si>
    <t>Nysted II</t>
  </si>
  <si>
    <t>Yes (9 km)</t>
  </si>
  <si>
    <t>SEAS NVE/RWE</t>
  </si>
  <si>
    <t>2010/10</t>
  </si>
  <si>
    <t>Yes (55 km)</t>
  </si>
  <si>
    <t>Sprogo</t>
  </si>
  <si>
    <t>Store Baelt</t>
  </si>
  <si>
    <t>Sund &amp; Baelt</t>
  </si>
  <si>
    <t>NordSea Group</t>
  </si>
  <si>
    <t>European Energy</t>
  </si>
  <si>
    <t>2009/10</t>
  </si>
  <si>
    <t>Butendiek</t>
  </si>
  <si>
    <t>WPD</t>
  </si>
  <si>
    <t>Siemens/Elektrizitätswerke Zürich/WPD/Industriens Pension/Marguerite Fund/Octopus/#ND</t>
  </si>
  <si>
    <t>2015/08</t>
  </si>
  <si>
    <t>Nordsee One Offshore</t>
  </si>
  <si>
    <t>Senvion</t>
  </si>
  <si>
    <t>6M126</t>
  </si>
  <si>
    <t>Nordsee One</t>
  </si>
  <si>
    <t>Northland Power/RWE</t>
  </si>
  <si>
    <t>2017/12</t>
  </si>
  <si>
    <t>Amrumbank West</t>
  </si>
  <si>
    <t>Yes (40 km)</t>
  </si>
  <si>
    <t>2015/10</t>
  </si>
  <si>
    <t>Arkona</t>
  </si>
  <si>
    <t>Arkonabecken Südost</t>
  </si>
  <si>
    <t>Yes (35 km)</t>
  </si>
  <si>
    <t>AWE Arkona-Windpark Entwicklungsgesellschaft</t>
  </si>
  <si>
    <t>RWE/Credit Suisse Energy Infrastructure Partners/Equinor ASA</t>
  </si>
  <si>
    <t>Trianel Borkum I</t>
  </si>
  <si>
    <t>Trianel GmbH</t>
  </si>
  <si>
    <t>EWE/Trianel GmbH/Stadtwerke Bochum/#ND</t>
  </si>
  <si>
    <t>2015/09</t>
  </si>
  <si>
    <t>Merkur Offshore</t>
  </si>
  <si>
    <t>MEG Offshore I</t>
  </si>
  <si>
    <t>Yes (60 km)</t>
  </si>
  <si>
    <t>Haliade 150</t>
  </si>
  <si>
    <t>Infrared Capital</t>
  </si>
  <si>
    <t>APG/Trig/Infrared Capital</t>
  </si>
  <si>
    <t>2019/06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</si>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</sst>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45414.523680555554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7106</v>
      </c>
      <c r="B3" s="10" t="s">
        <v>78</v>
      </c>
      <c r="C3" s="10" t="s">
        <v>127</v>
      </c>
      <c r="D3" s="10" t="s">
        <v>128</v>
      </c>
      <c r="E3" s="10" t="s">
        <v>79</v>
      </c>
      <c r="F3" s="10" t="s">
        <v>80</v>
      </c>
      <c r="G3" s="10" t="s">
        <v>79</v>
      </c>
      <c r="H3" s="10" t="s">
        <v>145</v>
      </c>
      <c r="I3" s="15" t="s">
        <v>146</v>
      </c>
      <c r="J3" s="16">
        <v>54.016667</v>
      </c>
      <c r="K3" s="16">
        <v>6.6</v>
      </c>
      <c r="L3" s="10">
        <v>-35</v>
      </c>
      <c r="M3" s="10" t="s">
        <v>84</v>
      </c>
      <c r="N3" s="15" t="s">
        <v>147</v>
      </c>
      <c r="O3" s="10" t="s">
        <v>148</v>
      </c>
      <c r="P3" s="10" t="s">
        <v>149</v>
      </c>
      <c r="Q3" s="10">
        <v>90</v>
      </c>
      <c r="R3" s="10">
        <v>6</v>
      </c>
      <c r="S3" s="15">
        <v>30000</v>
      </c>
      <c r="T3" s="10" t="s">
        <v>150</v>
      </c>
      <c r="U3" s="10" t="s">
        <v>151</v>
      </c>
      <c r="V3" s="15" t="s">
        <v>152</v>
      </c>
      <c r="W3" s="10" t="s">
        <v>153</v>
      </c>
      <c r="X3" s="10" t="s">
        <v>83</v>
      </c>
      <c r="Z3" s="44" t="str">
        <f>HYPERLINK("https://www.thewindpower.net/windfarm_en_7106.php","Link")</f>
        <v>Link</v>
      </c>
      <c r="AA3" s="17">
        <v>45378</v>
      </c>
    </row>
    <row r="4" spans="1:27" ht="12.75">
      <c r="A4" s="10">
        <v>7947</v>
      </c>
      <c r="B4" s="10" t="s">
        <v>78</v>
      </c>
      <c r="C4" s="10" t="s">
        <v>127</v>
      </c>
      <c r="D4" s="10" t="s">
        <v>128</v>
      </c>
      <c r="E4" s="10" t="s">
        <v>79</v>
      </c>
      <c r="F4" s="10" t="s">
        <v>80</v>
      </c>
      <c r="G4" s="10" t="s">
        <v>79</v>
      </c>
      <c r="H4" s="10" t="s">
        <v>145</v>
      </c>
      <c r="I4" s="15" t="s">
        <v>146</v>
      </c>
      <c r="J4" s="16">
        <v>54.016667</v>
      </c>
      <c r="K4" s="16">
        <v>6.6</v>
      </c>
      <c r="L4" s="10">
        <v>-35</v>
      </c>
      <c r="M4" s="10" t="s">
        <v>84</v>
      </c>
      <c r="N4" s="15" t="s">
        <v>170</v>
      </c>
      <c r="O4" s="10" t="s">
        <v>81</v>
      </c>
      <c r="P4" s="10" t="s">
        <v>82</v>
      </c>
      <c r="Q4" s="10">
        <v>92</v>
      </c>
      <c r="R4" s="10">
        <v>6</v>
      </c>
      <c r="S4" s="15">
        <v>30000</v>
      </c>
      <c r="T4" s="10" t="s">
        <v>150</v>
      </c>
      <c r="U4" s="10" t="s">
        <v>151</v>
      </c>
      <c r="V4" s="15" t="s">
        <v>152</v>
      </c>
      <c r="W4" s="10" t="s">
        <v>153</v>
      </c>
      <c r="X4" s="10" t="s">
        <v>83</v>
      </c>
      <c r="Z4" s="44" t="str">
        <f>HYPERLINK("https://www.thewindpower.net/windfarm_en_7947.php","Link")</f>
        <v>Link</v>
      </c>
      <c r="AA4" s="17">
        <v>45378</v>
      </c>
    </row>
    <row r="5" spans="1:27" ht="12.75">
      <c r="A5" s="10">
        <v>10286</v>
      </c>
      <c r="B5" s="10" t="s">
        <v>78</v>
      </c>
      <c r="C5" s="10" t="s">
        <v>127</v>
      </c>
      <c r="D5" s="10" t="s">
        <v>128</v>
      </c>
      <c r="E5" s="10" t="s">
        <v>79</v>
      </c>
      <c r="F5" s="10" t="s">
        <v>80</v>
      </c>
      <c r="G5" s="10" t="s">
        <v>79</v>
      </c>
      <c r="H5" s="10" t="s">
        <v>187</v>
      </c>
      <c r="I5" s="15" t="s">
        <v>79</v>
      </c>
      <c r="J5" s="16">
        <v>54.52</v>
      </c>
      <c r="K5" s="16">
        <v>7.708</v>
      </c>
      <c r="L5" s="10">
        <v>-25</v>
      </c>
      <c r="M5" s="10" t="s">
        <v>84</v>
      </c>
      <c r="N5" s="15" t="s">
        <v>188</v>
      </c>
      <c r="O5" s="10" t="s">
        <v>101</v>
      </c>
      <c r="P5" s="10" t="s">
        <v>164</v>
      </c>
      <c r="Q5" s="10">
        <v>90</v>
      </c>
      <c r="R5" s="10">
        <v>80</v>
      </c>
      <c r="S5" s="15">
        <v>302400</v>
      </c>
      <c r="T5" s="10" t="s">
        <v>115</v>
      </c>
      <c r="U5" s="10" t="s">
        <v>85</v>
      </c>
      <c r="V5" s="15" t="s">
        <v>85</v>
      </c>
      <c r="W5" s="10" t="s">
        <v>189</v>
      </c>
      <c r="X5" s="10" t="s">
        <v>83</v>
      </c>
      <c r="Z5" s="44" t="str">
        <f>HYPERLINK("https://www.thewindpower.net/windfarm_en_10286.php","Link")</f>
        <v>Link</v>
      </c>
      <c r="AA5" s="17">
        <v>45378</v>
      </c>
    </row>
    <row r="6" spans="1:27" ht="12.75">
      <c r="A6" s="10">
        <v>10287</v>
      </c>
      <c r="B6" s="10" t="s">
        <v>78</v>
      </c>
      <c r="C6" s="10" t="s">
        <v>127</v>
      </c>
      <c r="D6" s="10" t="s">
        <v>128</v>
      </c>
      <c r="E6" s="10" t="s">
        <v>79</v>
      </c>
      <c r="F6" s="10" t="s">
        <v>80</v>
      </c>
      <c r="G6" s="10" t="s">
        <v>79</v>
      </c>
      <c r="H6" s="10" t="s">
        <v>190</v>
      </c>
      <c r="I6" s="15" t="s">
        <v>191</v>
      </c>
      <c r="J6" s="16">
        <v>54.7532</v>
      </c>
      <c r="K6" s="16">
        <v>14.1202</v>
      </c>
      <c r="L6" s="10">
        <v>-25</v>
      </c>
      <c r="M6" s="10" t="s">
        <v>84</v>
      </c>
      <c r="N6" s="15" t="s">
        <v>192</v>
      </c>
      <c r="O6" s="10" t="s">
        <v>101</v>
      </c>
      <c r="P6" s="10" t="s">
        <v>138</v>
      </c>
      <c r="Q6" s="10">
        <v>102</v>
      </c>
      <c r="R6" s="10">
        <v>60</v>
      </c>
      <c r="S6" s="15">
        <v>384000</v>
      </c>
      <c r="T6" s="10" t="s">
        <v>193</v>
      </c>
      <c r="U6" s="10" t="s">
        <v>85</v>
      </c>
      <c r="V6" s="15" t="s">
        <v>194</v>
      </c>
      <c r="W6" s="10" t="s">
        <v>136</v>
      </c>
      <c r="X6" s="10" t="s">
        <v>83</v>
      </c>
      <c r="Z6" s="44" t="str">
        <f>HYPERLINK("https://www.thewindpower.net/windfarm_en_10287.php","Link")</f>
        <v>Link</v>
      </c>
      <c r="AA6" s="17">
        <v>45378</v>
      </c>
    </row>
    <row r="7" spans="1:27" ht="12.75">
      <c r="A7" s="10">
        <v>7105</v>
      </c>
      <c r="B7" s="10" t="s">
        <v>78</v>
      </c>
      <c r="C7" s="10" t="s">
        <v>127</v>
      </c>
      <c r="D7" s="10" t="s">
        <v>128</v>
      </c>
      <c r="E7" s="10" t="s">
        <v>79</v>
      </c>
      <c r="F7" s="10" t="s">
        <v>80</v>
      </c>
      <c r="G7" s="10" t="s">
        <v>79</v>
      </c>
      <c r="H7" s="10" t="s">
        <v>139</v>
      </c>
      <c r="I7" s="15" t="s">
        <v>79</v>
      </c>
      <c r="J7" s="16">
        <v>54.355</v>
      </c>
      <c r="K7" s="16">
        <v>5.98</v>
      </c>
      <c r="L7" s="10">
        <v>-40</v>
      </c>
      <c r="M7" s="10" t="s">
        <v>84</v>
      </c>
      <c r="N7" s="15" t="s">
        <v>140</v>
      </c>
      <c r="O7" s="10" t="s">
        <v>141</v>
      </c>
      <c r="P7" s="10" t="s">
        <v>142</v>
      </c>
      <c r="Q7" s="10">
        <v>90</v>
      </c>
      <c r="R7" s="10">
        <v>80</v>
      </c>
      <c r="S7" s="15">
        <v>400000</v>
      </c>
      <c r="T7" s="10" t="s">
        <v>141</v>
      </c>
      <c r="U7" s="10" t="s">
        <v>143</v>
      </c>
      <c r="V7" s="15" t="s">
        <v>143</v>
      </c>
      <c r="W7" s="10" t="s">
        <v>144</v>
      </c>
      <c r="X7" s="10" t="s">
        <v>83</v>
      </c>
      <c r="Z7" s="44" t="str">
        <f>HYPERLINK("https://www.thewindpower.net/windfarm_en_7105.php","Link")</f>
        <v>Link</v>
      </c>
      <c r="AA7" s="17">
        <v>45378</v>
      </c>
    </row>
    <row r="8" spans="1:27" ht="12.75">
      <c r="A8" s="10">
        <v>3325</v>
      </c>
      <c r="B8" s="10" t="s">
        <v>78</v>
      </c>
      <c r="C8" s="10" t="s">
        <v>127</v>
      </c>
      <c r="D8" s="10" t="s">
        <v>128</v>
      </c>
      <c r="E8" s="10" t="s">
        <v>79</v>
      </c>
      <c r="F8" s="10" t="s">
        <v>80</v>
      </c>
      <c r="G8" s="10" t="s">
        <v>129</v>
      </c>
      <c r="H8" s="10" t="s">
        <v>130</v>
      </c>
      <c r="I8" s="15" t="s">
        <v>79</v>
      </c>
      <c r="J8" s="16">
        <v>54.16</v>
      </c>
      <c r="K8" s="16">
        <v>12.13</v>
      </c>
      <c r="L8" s="10" t="s">
        <v>79</v>
      </c>
      <c r="M8" s="10" t="s">
        <v>84</v>
      </c>
      <c r="N8" s="15" t="s">
        <v>84</v>
      </c>
      <c r="O8" s="10" t="s">
        <v>131</v>
      </c>
      <c r="P8" s="10" t="s">
        <v>132</v>
      </c>
      <c r="Q8" s="10">
        <v>80</v>
      </c>
      <c r="R8" s="10">
        <v>1</v>
      </c>
      <c r="S8" s="15">
        <v>2500</v>
      </c>
      <c r="T8" s="10" t="s">
        <v>133</v>
      </c>
      <c r="U8" s="10" t="s">
        <v>134</v>
      </c>
      <c r="V8" s="15" t="s">
        <v>79</v>
      </c>
      <c r="W8" s="10" t="s">
        <v>135</v>
      </c>
      <c r="X8" s="10" t="s">
        <v>83</v>
      </c>
      <c r="Z8" s="44" t="str">
        <f>HYPERLINK("https://www.thewindpower.net/windfarm_en_3325.php","Link")</f>
        <v>Link</v>
      </c>
      <c r="AA8" s="17">
        <v>45378</v>
      </c>
    </row>
    <row r="9" spans="1:27" ht="12.75">
      <c r="A9" s="10">
        <v>9648</v>
      </c>
      <c r="B9" s="10" t="s">
        <v>78</v>
      </c>
      <c r="C9" s="10" t="s">
        <v>127</v>
      </c>
      <c r="D9" s="10" t="s">
        <v>128</v>
      </c>
      <c r="E9" s="10" t="s">
        <v>79</v>
      </c>
      <c r="F9" s="10" t="s">
        <v>80</v>
      </c>
      <c r="G9" s="10" t="s">
        <v>79</v>
      </c>
      <c r="H9" s="10" t="s">
        <v>177</v>
      </c>
      <c r="I9" s="15" t="s">
        <v>79</v>
      </c>
      <c r="J9" s="16">
        <v>55.019</v>
      </c>
      <c r="K9" s="16">
        <v>7.774</v>
      </c>
      <c r="L9" s="10">
        <v>-20</v>
      </c>
      <c r="M9" s="10" t="s">
        <v>84</v>
      </c>
      <c r="N9" s="15" t="s">
        <v>137</v>
      </c>
      <c r="O9" s="10" t="s">
        <v>101</v>
      </c>
      <c r="P9" s="10" t="s">
        <v>118</v>
      </c>
      <c r="Q9" s="10">
        <v>61</v>
      </c>
      <c r="R9" s="10">
        <v>80</v>
      </c>
      <c r="S9" s="15">
        <v>288000</v>
      </c>
      <c r="T9" s="10" t="s">
        <v>178</v>
      </c>
      <c r="U9" s="10" t="s">
        <v>178</v>
      </c>
      <c r="V9" s="15" t="s">
        <v>179</v>
      </c>
      <c r="W9" s="10" t="s">
        <v>180</v>
      </c>
      <c r="X9" s="10" t="s">
        <v>83</v>
      </c>
      <c r="Z9" s="44" t="str">
        <f>HYPERLINK("https://www.thewindpower.net/windfarm_en_9648.php","Link")</f>
        <v>Link</v>
      </c>
      <c r="AA9" s="17">
        <v>45378</v>
      </c>
    </row>
    <row r="10" spans="1:27" ht="12.75">
      <c r="A10" s="10">
        <v>7277</v>
      </c>
      <c r="B10" s="10" t="s">
        <v>78</v>
      </c>
      <c r="C10" s="10" t="s">
        <v>127</v>
      </c>
      <c r="D10" s="10" t="s">
        <v>128</v>
      </c>
      <c r="E10" s="10" t="s">
        <v>79</v>
      </c>
      <c r="F10" s="10" t="s">
        <v>80</v>
      </c>
      <c r="G10" s="10" t="s">
        <v>79</v>
      </c>
      <c r="H10" s="10" t="s">
        <v>158</v>
      </c>
      <c r="I10" s="15" t="s">
        <v>79</v>
      </c>
      <c r="J10" s="16">
        <v>54.016</v>
      </c>
      <c r="K10" s="16">
        <v>6.983</v>
      </c>
      <c r="L10" s="10">
        <v>-30</v>
      </c>
      <c r="M10" s="10" t="s">
        <v>84</v>
      </c>
      <c r="N10" s="15" t="s">
        <v>159</v>
      </c>
      <c r="O10" s="10" t="s">
        <v>101</v>
      </c>
      <c r="P10" s="10" t="s">
        <v>138</v>
      </c>
      <c r="Q10" s="10">
        <v>110</v>
      </c>
      <c r="R10" s="10">
        <v>55</v>
      </c>
      <c r="S10" s="15">
        <v>344520</v>
      </c>
      <c r="T10" s="10" t="s">
        <v>160</v>
      </c>
      <c r="U10" s="10" t="s">
        <v>92</v>
      </c>
      <c r="V10" s="15" t="s">
        <v>161</v>
      </c>
      <c r="W10" s="10" t="s">
        <v>162</v>
      </c>
      <c r="X10" s="10" t="s">
        <v>83</v>
      </c>
      <c r="Z10" s="44" t="str">
        <f>HYPERLINK("https://www.thewindpower.net/windfarm_en_7277.php","Link")</f>
        <v>Link</v>
      </c>
      <c r="AA10" s="17">
        <v>45379</v>
      </c>
    </row>
    <row r="11" spans="1:27" ht="12.75">
      <c r="A11" s="10">
        <v>10297</v>
      </c>
      <c r="B11" s="10" t="s">
        <v>78</v>
      </c>
      <c r="C11" s="10" t="s">
        <v>127</v>
      </c>
      <c r="D11" s="10" t="s">
        <v>128</v>
      </c>
      <c r="E11" s="10" t="s">
        <v>79</v>
      </c>
      <c r="F11" s="10" t="s">
        <v>80</v>
      </c>
      <c r="G11" s="10" t="s">
        <v>79</v>
      </c>
      <c r="H11" s="10" t="s">
        <v>199</v>
      </c>
      <c r="I11" s="15" t="s">
        <v>200</v>
      </c>
      <c r="J11" s="16">
        <v>54.033333</v>
      </c>
      <c r="K11" s="16">
        <v>6.55</v>
      </c>
      <c r="L11" s="10">
        <v>-30</v>
      </c>
      <c r="M11" s="10" t="s">
        <v>84</v>
      </c>
      <c r="N11" s="15" t="s">
        <v>201</v>
      </c>
      <c r="O11" s="10" t="s">
        <v>98</v>
      </c>
      <c r="P11" s="10" t="s">
        <v>202</v>
      </c>
      <c r="Q11" s="10">
        <v>102.6</v>
      </c>
      <c r="R11" s="10">
        <v>63</v>
      </c>
      <c r="S11" s="15">
        <v>378000</v>
      </c>
      <c r="T11" s="10" t="s">
        <v>203</v>
      </c>
      <c r="U11" s="10" t="s">
        <v>126</v>
      </c>
      <c r="V11" s="15" t="s">
        <v>204</v>
      </c>
      <c r="W11" s="10" t="s">
        <v>205</v>
      </c>
      <c r="X11" s="10" t="s">
        <v>83</v>
      </c>
      <c r="Z11" s="44" t="str">
        <f>HYPERLINK("https://www.thewindpower.net/windfarm_en_10297.php","Link")</f>
        <v>Link</v>
      </c>
      <c r="AA11" s="17">
        <v>45378</v>
      </c>
    </row>
    <row r="12" spans="1:27" ht="12.75">
      <c r="A12" s="10">
        <v>10021</v>
      </c>
      <c r="B12" s="10" t="s">
        <v>78</v>
      </c>
      <c r="C12" s="10" t="s">
        <v>127</v>
      </c>
      <c r="D12" s="10" t="s">
        <v>128</v>
      </c>
      <c r="E12" s="10" t="s">
        <v>79</v>
      </c>
      <c r="F12" s="10" t="s">
        <v>80</v>
      </c>
      <c r="G12" s="10" t="s">
        <v>79</v>
      </c>
      <c r="H12" s="10" t="s">
        <v>181</v>
      </c>
      <c r="I12" s="15" t="s">
        <v>79</v>
      </c>
      <c r="J12" s="16">
        <v>54.444</v>
      </c>
      <c r="K12" s="16">
        <v>7.682</v>
      </c>
      <c r="L12" s="10">
        <v>-25</v>
      </c>
      <c r="M12" s="10" t="s">
        <v>84</v>
      </c>
      <c r="N12" s="15" t="s">
        <v>170</v>
      </c>
      <c r="O12" s="10" t="s">
        <v>182</v>
      </c>
      <c r="P12" s="10" t="s">
        <v>183</v>
      </c>
      <c r="Q12" s="10">
        <v>90</v>
      </c>
      <c r="R12" s="10">
        <v>54</v>
      </c>
      <c r="S12" s="15">
        <v>332100</v>
      </c>
      <c r="T12" s="10" t="s">
        <v>184</v>
      </c>
      <c r="U12" s="10" t="s">
        <v>184</v>
      </c>
      <c r="V12" s="15" t="s">
        <v>185</v>
      </c>
      <c r="W12" s="10" t="s">
        <v>186</v>
      </c>
      <c r="X12" s="10" t="s">
        <v>83</v>
      </c>
      <c r="Z12" s="44" t="str">
        <f>HYPERLINK("https://www.thewindpower.net/windfarm_en_10021.php","Link")</f>
        <v>Link</v>
      </c>
      <c r="AA12" s="17">
        <v>45404</v>
      </c>
    </row>
    <row r="13" spans="1:27" ht="12.75">
      <c r="A13" s="10">
        <v>10296</v>
      </c>
      <c r="B13" s="10" t="s">
        <v>78</v>
      </c>
      <c r="C13" s="10" t="s">
        <v>127</v>
      </c>
      <c r="D13" s="10" t="s">
        <v>128</v>
      </c>
      <c r="E13" s="10" t="s">
        <v>79</v>
      </c>
      <c r="F13" s="10" t="s">
        <v>80</v>
      </c>
      <c r="G13" s="10" t="s">
        <v>79</v>
      </c>
      <c r="H13" s="10" t="s">
        <v>195</v>
      </c>
      <c r="I13" s="15" t="s">
        <v>79</v>
      </c>
      <c r="J13" s="16">
        <v>54.041667</v>
      </c>
      <c r="K13" s="16">
        <v>6.466667</v>
      </c>
      <c r="L13" s="10">
        <v>-30</v>
      </c>
      <c r="M13" s="10" t="s">
        <v>84</v>
      </c>
      <c r="N13" s="15" t="s">
        <v>170</v>
      </c>
      <c r="O13" s="10" t="s">
        <v>148</v>
      </c>
      <c r="P13" s="10" t="s">
        <v>149</v>
      </c>
      <c r="Q13" s="10">
        <v>90</v>
      </c>
      <c r="R13" s="10">
        <v>40</v>
      </c>
      <c r="S13" s="15">
        <v>200000</v>
      </c>
      <c r="T13" s="10" t="s">
        <v>196</v>
      </c>
      <c r="U13" s="10" t="s">
        <v>196</v>
      </c>
      <c r="V13" s="15" t="s">
        <v>197</v>
      </c>
      <c r="W13" s="10" t="s">
        <v>198</v>
      </c>
      <c r="X13" s="10" t="s">
        <v>83</v>
      </c>
      <c r="Z13" s="44" t="str">
        <f>HYPERLINK("https://www.thewindpower.net/windfarm_en_10296.php","Link")</f>
        <v>Link</v>
      </c>
      <c r="AA13" s="17">
        <v>45378</v>
      </c>
    </row>
    <row r="14" spans="1:27" ht="12.75">
      <c r="A14" s="10">
        <v>729</v>
      </c>
      <c r="B14" s="10" t="s">
        <v>78</v>
      </c>
      <c r="C14" s="10" t="s">
        <v>86</v>
      </c>
      <c r="D14" s="10" t="s">
        <v>87</v>
      </c>
      <c r="E14" s="10" t="s">
        <v>79</v>
      </c>
      <c r="F14" s="10" t="s">
        <v>80</v>
      </c>
      <c r="G14" s="10" t="s">
        <v>79</v>
      </c>
      <c r="H14" s="10" t="s">
        <v>88</v>
      </c>
      <c r="I14" s="15" t="s">
        <v>79</v>
      </c>
      <c r="J14" s="16">
        <v>55.691</v>
      </c>
      <c r="K14" s="16">
        <v>12.669</v>
      </c>
      <c r="L14" s="10">
        <v>-5</v>
      </c>
      <c r="M14" s="10" t="s">
        <v>84</v>
      </c>
      <c r="N14" s="15" t="s">
        <v>89</v>
      </c>
      <c r="O14" s="10" t="s">
        <v>90</v>
      </c>
      <c r="P14" s="10" t="s">
        <v>91</v>
      </c>
      <c r="Q14" s="10">
        <v>64</v>
      </c>
      <c r="R14" s="10">
        <v>20</v>
      </c>
      <c r="S14" s="15">
        <v>40000</v>
      </c>
      <c r="T14" s="10" t="s">
        <v>92</v>
      </c>
      <c r="U14" s="10" t="s">
        <v>93</v>
      </c>
      <c r="V14" s="15" t="s">
        <v>93</v>
      </c>
      <c r="W14" s="10" t="s">
        <v>94</v>
      </c>
      <c r="X14" s="10" t="s">
        <v>83</v>
      </c>
      <c r="Z14" s="44" t="str">
        <f>HYPERLINK("https://www.thewindpower.net/windfarm_en_729.php","Link")</f>
        <v>Link</v>
      </c>
      <c r="AA14" s="17">
        <v>45358</v>
      </c>
    </row>
    <row r="15" spans="1:27" ht="12.75">
      <c r="A15" s="10">
        <v>7400</v>
      </c>
      <c r="B15" s="10" t="s">
        <v>78</v>
      </c>
      <c r="C15" s="10" t="s">
        <v>86</v>
      </c>
      <c r="D15" s="10" t="s">
        <v>87</v>
      </c>
      <c r="E15" s="10" t="s">
        <v>79</v>
      </c>
      <c r="F15" s="10" t="s">
        <v>80</v>
      </c>
      <c r="G15" s="10" t="s">
        <v>79</v>
      </c>
      <c r="H15" s="10" t="s">
        <v>165</v>
      </c>
      <c r="I15" s="15" t="s">
        <v>166</v>
      </c>
      <c r="J15" s="16">
        <v>54.5583685</v>
      </c>
      <c r="K15" s="16">
        <v>11.5306918</v>
      </c>
      <c r="L15" s="10">
        <v>-8</v>
      </c>
      <c r="M15" s="10" t="s">
        <v>84</v>
      </c>
      <c r="N15" s="15" t="s">
        <v>167</v>
      </c>
      <c r="O15" s="10" t="s">
        <v>101</v>
      </c>
      <c r="P15" s="10" t="s">
        <v>102</v>
      </c>
      <c r="Q15" s="10">
        <v>69</v>
      </c>
      <c r="R15" s="10">
        <v>90</v>
      </c>
      <c r="S15" s="15">
        <v>207000</v>
      </c>
      <c r="T15" s="10" t="s">
        <v>115</v>
      </c>
      <c r="U15" s="10" t="s">
        <v>85</v>
      </c>
      <c r="V15" s="15" t="s">
        <v>168</v>
      </c>
      <c r="W15" s="10" t="s">
        <v>169</v>
      </c>
      <c r="X15" s="10" t="s">
        <v>83</v>
      </c>
      <c r="Z15" s="44" t="str">
        <f>HYPERLINK("https://www.thewindpower.net/windfarm_en_7400.php","Link")</f>
        <v>Link</v>
      </c>
      <c r="AA15" s="17">
        <v>45358</v>
      </c>
    </row>
    <row r="16" spans="1:27" ht="12.75">
      <c r="A16" s="10">
        <v>7108</v>
      </c>
      <c r="B16" s="10" t="s">
        <v>78</v>
      </c>
      <c r="C16" s="10" t="s">
        <v>86</v>
      </c>
      <c r="D16" s="10" t="s">
        <v>87</v>
      </c>
      <c r="E16" s="10" t="s">
        <v>79</v>
      </c>
      <c r="F16" s="10" t="s">
        <v>80</v>
      </c>
      <c r="G16" s="10" t="s">
        <v>79</v>
      </c>
      <c r="H16" s="10" t="s">
        <v>154</v>
      </c>
      <c r="I16" s="15" t="s">
        <v>79</v>
      </c>
      <c r="J16" s="16">
        <v>56.6612167</v>
      </c>
      <c r="K16" s="16">
        <v>8.2209009</v>
      </c>
      <c r="L16" s="10" t="s">
        <v>79</v>
      </c>
      <c r="M16" s="10" t="s">
        <v>84</v>
      </c>
      <c r="N16" s="15" t="s">
        <v>155</v>
      </c>
      <c r="O16" s="10" t="s">
        <v>106</v>
      </c>
      <c r="P16" s="10" t="s">
        <v>110</v>
      </c>
      <c r="Q16" s="10">
        <v>78</v>
      </c>
      <c r="R16" s="10">
        <v>4</v>
      </c>
      <c r="S16" s="15">
        <v>8000</v>
      </c>
      <c r="T16" s="10" t="s">
        <v>156</v>
      </c>
      <c r="U16" s="10" t="s">
        <v>156</v>
      </c>
      <c r="V16" s="15" t="s">
        <v>156</v>
      </c>
      <c r="W16" s="10" t="s">
        <v>157</v>
      </c>
      <c r="X16" s="10" t="s">
        <v>83</v>
      </c>
      <c r="Z16" s="44" t="str">
        <f>HYPERLINK("https://www.thewindpower.net/windfarm_en_7108.php","Link")</f>
        <v>Link</v>
      </c>
      <c r="AA16" s="17">
        <v>45358</v>
      </c>
    </row>
    <row r="17" spans="1:27" ht="12.75">
      <c r="A17" s="10">
        <v>7393</v>
      </c>
      <c r="B17" s="10" t="s">
        <v>78</v>
      </c>
      <c r="C17" s="10" t="s">
        <v>86</v>
      </c>
      <c r="D17" s="10" t="s">
        <v>87</v>
      </c>
      <c r="E17" s="10" t="s">
        <v>79</v>
      </c>
      <c r="F17" s="10" t="s">
        <v>80</v>
      </c>
      <c r="G17" s="10" t="s">
        <v>79</v>
      </c>
      <c r="H17" s="10" t="s">
        <v>154</v>
      </c>
      <c r="I17" s="15" t="s">
        <v>79</v>
      </c>
      <c r="J17" s="16">
        <v>56.6612167</v>
      </c>
      <c r="K17" s="16">
        <v>8.2209009</v>
      </c>
      <c r="L17" s="10" t="s">
        <v>79</v>
      </c>
      <c r="M17" s="10" t="s">
        <v>84</v>
      </c>
      <c r="N17" s="15" t="s">
        <v>155</v>
      </c>
      <c r="O17" s="10" t="s">
        <v>90</v>
      </c>
      <c r="P17" s="10" t="s">
        <v>104</v>
      </c>
      <c r="Q17" s="10">
        <v>79</v>
      </c>
      <c r="R17" s="10">
        <v>4</v>
      </c>
      <c r="S17" s="15">
        <v>9200</v>
      </c>
      <c r="T17" s="10" t="s">
        <v>163</v>
      </c>
      <c r="U17" s="10" t="s">
        <v>163</v>
      </c>
      <c r="V17" s="15" t="s">
        <v>163</v>
      </c>
      <c r="W17" s="10" t="s">
        <v>157</v>
      </c>
      <c r="X17" s="10" t="s">
        <v>83</v>
      </c>
      <c r="Z17" s="44" t="str">
        <f>HYPERLINK("https://www.thewindpower.net/windfarm_en_7393.php","Link")</f>
        <v>Link</v>
      </c>
      <c r="AA17" s="17">
        <v>45358</v>
      </c>
    </row>
    <row r="18" spans="1:27" ht="12.75">
      <c r="A18" s="10">
        <v>8207</v>
      </c>
      <c r="B18" s="10" t="s">
        <v>78</v>
      </c>
      <c r="C18" s="10" t="s">
        <v>86</v>
      </c>
      <c r="D18" s="10" t="s">
        <v>87</v>
      </c>
      <c r="E18" s="10" t="s">
        <v>79</v>
      </c>
      <c r="F18" s="10" t="s">
        <v>80</v>
      </c>
      <c r="G18" s="10" t="s">
        <v>79</v>
      </c>
      <c r="H18" s="10" t="s">
        <v>171</v>
      </c>
      <c r="I18" s="15" t="s">
        <v>172</v>
      </c>
      <c r="J18" s="16">
        <v>55.343781</v>
      </c>
      <c r="K18" s="16">
        <v>10.9604482</v>
      </c>
      <c r="L18" s="10">
        <v>-10</v>
      </c>
      <c r="M18" s="10" t="s">
        <v>84</v>
      </c>
      <c r="N18" s="15" t="s">
        <v>113</v>
      </c>
      <c r="O18" s="10" t="s">
        <v>106</v>
      </c>
      <c r="P18" s="10" t="s">
        <v>114</v>
      </c>
      <c r="Q18" s="10">
        <v>80</v>
      </c>
      <c r="R18" s="10">
        <v>7</v>
      </c>
      <c r="S18" s="15">
        <v>21000</v>
      </c>
      <c r="T18" s="10" t="s">
        <v>173</v>
      </c>
      <c r="U18" s="10" t="s">
        <v>174</v>
      </c>
      <c r="V18" s="15" t="s">
        <v>175</v>
      </c>
      <c r="W18" s="10" t="s">
        <v>176</v>
      </c>
      <c r="X18" s="10" t="s">
        <v>83</v>
      </c>
      <c r="Z18" s="44" t="str">
        <f>HYPERLINK("https://www.thewindpower.net/windfarm_en_8207.php","Link")</f>
        <v>Link</v>
      </c>
      <c r="AA18" s="17">
        <v>45358</v>
      </c>
    </row>
    <row r="19" spans="1:27" ht="12.75">
      <c r="A19" s="10">
        <v>1160</v>
      </c>
      <c r="B19" s="10" t="s">
        <v>78</v>
      </c>
      <c r="C19" s="10" t="s">
        <v>86</v>
      </c>
      <c r="D19" s="10" t="s">
        <v>87</v>
      </c>
      <c r="E19" s="10" t="s">
        <v>79</v>
      </c>
      <c r="F19" s="10" t="s">
        <v>80</v>
      </c>
      <c r="G19" s="10" t="s">
        <v>79</v>
      </c>
      <c r="H19" s="10" t="s">
        <v>105</v>
      </c>
      <c r="I19" s="15" t="s">
        <v>79</v>
      </c>
      <c r="J19" s="16">
        <v>55.97</v>
      </c>
      <c r="K19" s="16">
        <v>10.36</v>
      </c>
      <c r="L19" s="10">
        <v>-5</v>
      </c>
      <c r="M19" s="10" t="s">
        <v>84</v>
      </c>
      <c r="N19" s="15" t="s">
        <v>89</v>
      </c>
      <c r="O19" s="10" t="s">
        <v>106</v>
      </c>
      <c r="P19" s="10" t="s">
        <v>107</v>
      </c>
      <c r="Q19" s="10">
        <v>45</v>
      </c>
      <c r="R19" s="10">
        <v>10</v>
      </c>
      <c r="S19" s="15">
        <v>5000</v>
      </c>
      <c r="T19" s="10" t="s">
        <v>92</v>
      </c>
      <c r="U19" s="10" t="s">
        <v>108</v>
      </c>
      <c r="V19" s="15" t="s">
        <v>108</v>
      </c>
      <c r="W19" s="10" t="s">
        <v>109</v>
      </c>
      <c r="X19" s="10" t="s">
        <v>83</v>
      </c>
      <c r="Z19" s="44" t="str">
        <f>HYPERLINK("https://www.thewindpower.net/windfarm_en_1160.php","Link")</f>
        <v>Link</v>
      </c>
      <c r="AA19" s="17">
        <v>45224</v>
      </c>
    </row>
    <row r="20" spans="1:27" ht="12.75">
      <c r="A20" s="10">
        <v>1507</v>
      </c>
      <c r="B20" s="10" t="s">
        <v>78</v>
      </c>
      <c r="C20" s="10" t="s">
        <v>111</v>
      </c>
      <c r="D20" s="10" t="s">
        <v>112</v>
      </c>
      <c r="E20" s="10" t="s">
        <v>79</v>
      </c>
      <c r="F20" s="10" t="s">
        <v>80</v>
      </c>
      <c r="G20" s="10" t="s">
        <v>79</v>
      </c>
      <c r="H20" s="10" t="s">
        <v>116</v>
      </c>
      <c r="I20" s="15" t="s">
        <v>79</v>
      </c>
      <c r="J20" s="16">
        <v>53.4917208</v>
      </c>
      <c r="K20" s="16">
        <v>-3.2002214</v>
      </c>
      <c r="L20" s="10">
        <v>-5</v>
      </c>
      <c r="M20" s="10" t="s">
        <v>84</v>
      </c>
      <c r="N20" s="15" t="s">
        <v>117</v>
      </c>
      <c r="O20" s="10" t="s">
        <v>101</v>
      </c>
      <c r="P20" s="10" t="s">
        <v>118</v>
      </c>
      <c r="Q20" s="10">
        <v>84</v>
      </c>
      <c r="R20" s="10">
        <v>25</v>
      </c>
      <c r="S20" s="15">
        <v>90000</v>
      </c>
      <c r="T20" s="10" t="s">
        <v>119</v>
      </c>
      <c r="U20" s="10" t="s">
        <v>92</v>
      </c>
      <c r="V20" s="15" t="s">
        <v>92</v>
      </c>
      <c r="W20" s="10" t="s">
        <v>95</v>
      </c>
      <c r="X20" s="10" t="s">
        <v>83</v>
      </c>
      <c r="Z20" s="44" t="str">
        <f>HYPERLINK("https://www.thewindpower.net/windfarm_en_1507.php","Link")</f>
        <v>Link</v>
      </c>
      <c r="AA20" s="17">
        <v>45358</v>
      </c>
    </row>
    <row r="21" spans="1:27" ht="12.75">
      <c r="A21" s="10">
        <v>1574</v>
      </c>
      <c r="B21" s="10" t="s">
        <v>78</v>
      </c>
      <c r="C21" s="10" t="s">
        <v>111</v>
      </c>
      <c r="D21" s="10" t="s">
        <v>112</v>
      </c>
      <c r="E21" s="10" t="s">
        <v>79</v>
      </c>
      <c r="F21" s="10" t="s">
        <v>80</v>
      </c>
      <c r="G21" s="10" t="s">
        <v>79</v>
      </c>
      <c r="H21" s="10" t="s">
        <v>120</v>
      </c>
      <c r="I21" s="15" t="s">
        <v>79</v>
      </c>
      <c r="J21" s="16">
        <v>51.626</v>
      </c>
      <c r="K21" s="16">
        <v>1.496</v>
      </c>
      <c r="L21" s="10">
        <v>-25</v>
      </c>
      <c r="M21" s="10" t="s">
        <v>84</v>
      </c>
      <c r="N21" s="15" t="s">
        <v>121</v>
      </c>
      <c r="O21" s="10" t="s">
        <v>101</v>
      </c>
      <c r="P21" s="10" t="s">
        <v>118</v>
      </c>
      <c r="Q21" s="10">
        <v>87</v>
      </c>
      <c r="R21" s="10">
        <v>175</v>
      </c>
      <c r="S21" s="15">
        <v>630000</v>
      </c>
      <c r="T21" s="10" t="s">
        <v>122</v>
      </c>
      <c r="U21" s="10" t="s">
        <v>123</v>
      </c>
      <c r="V21" s="15" t="s">
        <v>124</v>
      </c>
      <c r="W21" s="10" t="s">
        <v>125</v>
      </c>
      <c r="X21" s="10" t="s">
        <v>83</v>
      </c>
      <c r="Z21" s="44" t="str">
        <f>HYPERLINK("https://www.thewindpower.net/windfarm_en_1574.php","Link")</f>
        <v>Link</v>
      </c>
      <c r="AA21" s="17">
        <v>45358</v>
      </c>
    </row>
    <row r="22" spans="1:27" ht="12.75">
      <c r="A22" s="10">
        <v>1125</v>
      </c>
      <c r="B22" s="10" t="s">
        <v>78</v>
      </c>
      <c r="C22" s="10" t="s">
        <v>96</v>
      </c>
      <c r="D22" s="10" t="s">
        <v>97</v>
      </c>
      <c r="E22" s="10" t="s">
        <v>79</v>
      </c>
      <c r="F22" s="10" t="s">
        <v>80</v>
      </c>
      <c r="G22" s="10" t="s">
        <v>79</v>
      </c>
      <c r="H22" s="10" t="s">
        <v>99</v>
      </c>
      <c r="I22" s="15" t="s">
        <v>79</v>
      </c>
      <c r="J22" s="16">
        <v>55.508569</v>
      </c>
      <c r="K22" s="16">
        <v>12.7626971</v>
      </c>
      <c r="L22" s="10">
        <v>-10</v>
      </c>
      <c r="M22" s="10" t="s">
        <v>84</v>
      </c>
      <c r="N22" s="15" t="s">
        <v>100</v>
      </c>
      <c r="O22" s="10" t="s">
        <v>101</v>
      </c>
      <c r="P22" s="10" t="s">
        <v>102</v>
      </c>
      <c r="Q22" s="10">
        <v>69</v>
      </c>
      <c r="R22" s="10">
        <v>15</v>
      </c>
      <c r="S22" s="15">
        <v>34500</v>
      </c>
      <c r="T22" s="10" t="s">
        <v>103</v>
      </c>
      <c r="U22" s="10" t="s">
        <v>103</v>
      </c>
      <c r="V22" s="15" t="s">
        <v>103</v>
      </c>
      <c r="W22" s="10" t="s">
        <v>95</v>
      </c>
      <c r="X22" s="10" t="s">
        <v>83</v>
      </c>
      <c r="Z22" s="44" t="str">
        <f>HYPERLINK("https://www.thewindpower.net/windfarm_en_1125.php","Link")</f>
        <v>Link</v>
      </c>
      <c r="AA22" s="17">
        <v>45407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