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<sst xmlns="http://schemas.openxmlformats.org/spreadsheetml/2006/main" count="466" uniqueCount="231">
  <si>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</si>
  <si>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</si>
  <si>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</si>
  <si>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</si>
  <si>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</si>
  <si>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</si>
  <si>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</si>
  <si>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</si>
  <si>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</si>
  <si>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</si>
  <si>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</si>
  <si>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</si>
  <si>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</si>
  <si>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</si>
  <si>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</si>
  <si>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</si>
  <si>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</si>
  <si>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</si>
  <si>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</si>
  <si>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</si>
  <si>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</si>
  <si>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</si>
  <si>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</si>
  <si>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</si>
  <si>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</si>
  <si>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</si>
  <si>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</si>
  <si>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</si>
  <si>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</si>
  <si>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</si>
  <si>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</si>
  <si>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</si>
  <si>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</si>
  <si>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</si>
  <si>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</si>
  <si>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</si>
  <si>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</si>
  <si>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</si>
  <si>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</si>
  <si>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</si>
  <si>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</si>
  <si>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</si>
  <si>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</si>
  <si>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</si>
  <si>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</si>
  <si>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</si>
  <si>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</si>
  <si>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</si>
  <si>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</si>
  <si>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</si>
  <si>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</si>
  <si>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</si>
  <si>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</si>
  <si>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</si>
  <si>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</si>
  <si>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</si>
  <si>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</si>
  <si>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</si>
  <si>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</si>
  <si>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</si>
  <si>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</si>
  <si>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</si>
  <si>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</si>
  <si>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</si>
  <si>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</si>
  <si>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</si>
  <si>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</si>
  <si>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</si>
  <si>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</si>
  <si>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</si>
  <si>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</si>
  <si>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</si>
  <si>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</si>
  <si>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</si>
  <si>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</si>
  <si>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</si>
  <si>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</si>
  <si>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</si>
  <si>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</si>
  <si>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FR</t>
  </si>
  <si>
    <t>France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</si>
  <si>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</si>
  <si>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</si>
  <si>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</si>
  <si>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</si>
  <si>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</si>
  <si>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</si>
  <si>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</si>
  <si>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</si>
  <si>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</si>
  <si>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</si>
  <si>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</si>
  <si>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</si>
  <si>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</si>
  <si>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</si>
  <si>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</si>
  <si>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</si>
  <si>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</si>
  <si>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</si>
  <si>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</si>
  <si>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Enercon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</si>
  <si>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</si>
  <si>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</si>
  <si>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</si>
  <si>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</si>
  <si>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</si>
  <si>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</si>
  <si>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</si>
  <si>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</si>
  <si>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</si>
  <si>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</si>
  <si>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</si>
  <si>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</si>
  <si>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</si>
  <si>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</si>
  <si>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</si>
  <si>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Repower</t>
  </si>
  <si>
    <t>MD77</t>
  </si>
  <si>
    <t>Hervé Huet/Quadran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</si>
  <si>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</si>
  <si>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</si>
  <si>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</si>
  <si>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</si>
  <si>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</si>
  <si>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</si>
  <si>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</si>
  <si>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</si>
  <si>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</si>
  <si>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</si>
  <si>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</si>
  <si>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</si>
  <si>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</si>
  <si>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</si>
  <si>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</si>
  <si>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BE</t>
  </si>
  <si>
    <t>Belgium</t>
  </si>
  <si>
    <t>Liège (Wallonie)</t>
  </si>
  <si>
    <t>Namur (Wallonie)</t>
  </si>
  <si>
    <t>Walcourt</t>
  </si>
  <si>
    <t>Tarcienne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</si>
  <si>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</si>
  <si>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</si>
  <si>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</si>
  <si>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</si>
  <si>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</si>
  <si>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</si>
  <si>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</si>
  <si>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</si>
  <si>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</si>
  <si>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</si>
  <si>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</si>
  <si>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</si>
  <si>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</si>
  <si>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</si>
  <si>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</si>
  <si>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</si>
  <si>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</si>
  <si>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</si>
  <si>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</si>
  <si>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GE Energy</t>
  </si>
  <si>
    <t>1.5sle</t>
  </si>
  <si>
    <t>TransAlta</t>
  </si>
  <si>
    <t>2006/03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</si>
  <si>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</si>
  <si>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</si>
  <si>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</si>
  <si>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</si>
  <si>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</si>
  <si>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</si>
  <si>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</si>
  <si>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Floreffe</t>
  </si>
  <si>
    <t>E82/2350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</si>
  <si>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</si>
  <si>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</si>
  <si>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</si>
  <si>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</si>
  <si>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</si>
  <si>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</si>
  <si>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</si>
  <si>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11 (Occitanie)</t>
  </si>
  <si>
    <t>Roquetaillade</t>
  </si>
  <si>
    <t>595/645</t>
  </si>
  <si>
    <t>G47/660</t>
  </si>
  <si>
    <t>Compagnie du Vent</t>
  </si>
  <si>
    <t>2001/10</t>
  </si>
  <si>
    <t>50 (Normandie)</t>
  </si>
  <si>
    <t>Sortosville-en-Beaumont</t>
  </si>
  <si>
    <t>Cotentin</t>
  </si>
  <si>
    <t>1.5s</t>
  </si>
  <si>
    <t>RES/H2ion</t>
  </si>
  <si>
    <t>St Laurent Energie</t>
  </si>
  <si>
    <t>CEPE du Cotentin</t>
  </si>
  <si>
    <t>2004/07</t>
  </si>
  <si>
    <t>19 (Nouvelle-Aquitaine)</t>
  </si>
  <si>
    <t>Peyrelevade</t>
  </si>
  <si>
    <t>870/888</t>
  </si>
  <si>
    <t>EED/Cegelec</t>
  </si>
  <si>
    <t>MC3/Cohérence Energies</t>
  </si>
  <si>
    <t>MC3</t>
  </si>
  <si>
    <t>62 (Hauts-de-France)</t>
  </si>
  <si>
    <t>Vincly</t>
  </si>
  <si>
    <t>Haute-Lys</t>
  </si>
  <si>
    <t>171/182</t>
  </si>
  <si>
    <t>Poweo/Erelia</t>
  </si>
  <si>
    <t>FEIH/Predica</t>
  </si>
  <si>
    <t>2004/10</t>
  </si>
  <si>
    <t>43 (Auvergne-Rhône-Alpes)</t>
  </si>
  <si>
    <t>Ally</t>
  </si>
  <si>
    <t>Moulins de Bessadous</t>
  </si>
  <si>
    <t>1045/1088</t>
  </si>
  <si>
    <t>1.5sl</t>
  </si>
  <si>
    <t>Sofiva/GE Wind Energy</t>
  </si>
  <si>
    <t>Oceania</t>
  </si>
  <si>
    <t>AU</t>
  </si>
  <si>
    <t>Australia</t>
  </si>
  <si>
    <t>Ratch Australia Corporation</t>
  </si>
  <si>
    <t>QLD</t>
  </si>
  <si>
    <t>Queensland</t>
  </si>
  <si>
    <t>Ravenshoe</t>
  </si>
  <si>
    <t>Windy Hill</t>
  </si>
  <si>
    <t>E44/600</t>
  </si>
  <si>
    <t>Stanwell Corp</t>
  </si>
  <si>
    <t>2000/08</t>
  </si>
  <si>
    <t>56 (Bretagne)</t>
  </si>
  <si>
    <t>Séglien</t>
  </si>
  <si>
    <t>Ar Tri Milin</t>
  </si>
  <si>
    <t>MD70</t>
  </si>
  <si>
    <t>Eole Generation</t>
  </si>
  <si>
    <t>Futuren</t>
  </si>
  <si>
    <t>2006/12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</si>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</sst>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45242.76193287037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27</v>
      </c>
      <c r="B3" s="10" t="s">
        <v>212</v>
      </c>
      <c r="C3" s="10" t="s">
        <v>213</v>
      </c>
      <c r="D3" s="10" t="s">
        <v>214</v>
      </c>
      <c r="E3" s="10" t="s">
        <v>216</v>
      </c>
      <c r="F3" s="10" t="s">
        <v>217</v>
      </c>
      <c r="G3" s="10" t="s">
        <v>218</v>
      </c>
      <c r="H3" s="10" t="s">
        <v>219</v>
      </c>
      <c r="I3" s="15" t="s">
        <v>81</v>
      </c>
      <c r="J3" s="16">
        <v>-17.5900057</v>
      </c>
      <c r="K3" s="16">
        <v>145.5315485</v>
      </c>
      <c r="L3" s="10" t="s">
        <v>81</v>
      </c>
      <c r="M3" s="10" t="s">
        <v>85</v>
      </c>
      <c r="N3" s="15" t="s">
        <v>86</v>
      </c>
      <c r="O3" s="10" t="s">
        <v>100</v>
      </c>
      <c r="P3" s="10" t="s">
        <v>220</v>
      </c>
      <c r="Q3" s="10">
        <v>46</v>
      </c>
      <c r="R3" s="10">
        <v>20</v>
      </c>
      <c r="S3" s="15">
        <v>12000</v>
      </c>
      <c r="T3" s="10" t="s">
        <v>221</v>
      </c>
      <c r="U3" s="10" t="s">
        <v>221</v>
      </c>
      <c r="V3" s="15" t="s">
        <v>215</v>
      </c>
      <c r="W3" s="10" t="s">
        <v>222</v>
      </c>
      <c r="X3" s="10" t="s">
        <v>93</v>
      </c>
      <c r="Z3" s="44" t="str">
        <f>HYPERLINK("https://www.thewindpower.net/windfarm_en_27.php","Link")</f>
        <v>Link</v>
      </c>
      <c r="AA3" s="17">
        <v>45220</v>
      </c>
    </row>
    <row r="4" spans="1:27" ht="12.75">
      <c r="A4" s="10">
        <v>13</v>
      </c>
      <c r="B4" s="10" t="s">
        <v>78</v>
      </c>
      <c r="C4" s="10" t="s">
        <v>134</v>
      </c>
      <c r="D4" s="10" t="s">
        <v>135</v>
      </c>
      <c r="E4" s="10" t="s">
        <v>81</v>
      </c>
      <c r="F4" s="10" t="s">
        <v>145</v>
      </c>
      <c r="G4" s="10" t="s">
        <v>146</v>
      </c>
      <c r="H4" s="10" t="s">
        <v>147</v>
      </c>
      <c r="I4" s="15" t="s">
        <v>81</v>
      </c>
      <c r="J4" s="16">
        <v>50.5373808511339</v>
      </c>
      <c r="K4" s="16">
        <v>4.51486587524414</v>
      </c>
      <c r="L4" s="10" t="s">
        <v>81</v>
      </c>
      <c r="M4" s="10" t="s">
        <v>85</v>
      </c>
      <c r="N4" s="15" t="s">
        <v>86</v>
      </c>
      <c r="O4" s="10" t="s">
        <v>100</v>
      </c>
      <c r="P4" s="10" t="s">
        <v>148</v>
      </c>
      <c r="Q4" s="10">
        <v>78</v>
      </c>
      <c r="R4" s="10">
        <v>8</v>
      </c>
      <c r="S4" s="15">
        <v>16000</v>
      </c>
      <c r="T4" s="10" t="s">
        <v>149</v>
      </c>
      <c r="U4" s="10" t="s">
        <v>150</v>
      </c>
      <c r="V4" s="15" t="s">
        <v>149</v>
      </c>
      <c r="W4" s="10">
        <v>2007</v>
      </c>
      <c r="X4" s="10" t="s">
        <v>93</v>
      </c>
      <c r="Z4" s="44" t="str">
        <f>HYPERLINK("https://www.thewindpower.net/windfarm_en_13.php","Link")</f>
        <v>Link</v>
      </c>
      <c r="AA4" s="17">
        <v>44854</v>
      </c>
    </row>
    <row r="5" spans="1:27" ht="12.75">
      <c r="A5" s="10">
        <v>12</v>
      </c>
      <c r="B5" s="10" t="s">
        <v>78</v>
      </c>
      <c r="C5" s="10" t="s">
        <v>134</v>
      </c>
      <c r="D5" s="10" t="s">
        <v>135</v>
      </c>
      <c r="E5" s="10" t="s">
        <v>81</v>
      </c>
      <c r="F5" s="10" t="s">
        <v>136</v>
      </c>
      <c r="G5" s="10" t="s">
        <v>142</v>
      </c>
      <c r="H5" s="10" t="s">
        <v>142</v>
      </c>
      <c r="I5" s="15" t="s">
        <v>81</v>
      </c>
      <c r="J5" s="16">
        <v>50.58</v>
      </c>
      <c r="K5" s="16">
        <v>5.24</v>
      </c>
      <c r="L5" s="10" t="s">
        <v>81</v>
      </c>
      <c r="M5" s="10" t="s">
        <v>85</v>
      </c>
      <c r="N5" s="15" t="s">
        <v>86</v>
      </c>
      <c r="O5" s="10" t="s">
        <v>116</v>
      </c>
      <c r="P5" s="10" t="s">
        <v>117</v>
      </c>
      <c r="Q5" s="10">
        <v>85</v>
      </c>
      <c r="R5" s="10">
        <v>6</v>
      </c>
      <c r="S5" s="15">
        <v>9000</v>
      </c>
      <c r="T5" s="10" t="s">
        <v>143</v>
      </c>
      <c r="U5" s="10" t="s">
        <v>91</v>
      </c>
      <c r="V5" s="15" t="s">
        <v>140</v>
      </c>
      <c r="W5" s="10" t="s">
        <v>144</v>
      </c>
      <c r="X5" s="10" t="s">
        <v>93</v>
      </c>
      <c r="Z5" s="44" t="str">
        <f>HYPERLINK("https://www.thewindpower.net/windfarm_en_12.php","Link")</f>
        <v>Link</v>
      </c>
      <c r="AA5" s="17">
        <v>45030</v>
      </c>
    </row>
    <row r="6" spans="1:27" ht="12.75">
      <c r="A6" s="10">
        <v>16</v>
      </c>
      <c r="B6" s="10" t="s">
        <v>78</v>
      </c>
      <c r="C6" s="10" t="s">
        <v>134</v>
      </c>
      <c r="D6" s="10" t="s">
        <v>135</v>
      </c>
      <c r="E6" s="10" t="s">
        <v>81</v>
      </c>
      <c r="F6" s="10" t="s">
        <v>137</v>
      </c>
      <c r="G6" s="10" t="s">
        <v>170</v>
      </c>
      <c r="H6" s="10" t="s">
        <v>170</v>
      </c>
      <c r="I6" s="15" t="s">
        <v>81</v>
      </c>
      <c r="J6" s="16">
        <v>50.422861</v>
      </c>
      <c r="K6" s="16">
        <v>4.718278</v>
      </c>
      <c r="L6" s="10" t="s">
        <v>81</v>
      </c>
      <c r="M6" s="10" t="s">
        <v>85</v>
      </c>
      <c r="N6" s="15" t="s">
        <v>86</v>
      </c>
      <c r="O6" s="10" t="s">
        <v>100</v>
      </c>
      <c r="P6" s="10" t="s">
        <v>171</v>
      </c>
      <c r="Q6" s="10">
        <v>108</v>
      </c>
      <c r="R6" s="10">
        <v>1</v>
      </c>
      <c r="S6" s="15">
        <v>2350</v>
      </c>
      <c r="T6" s="10" t="s">
        <v>140</v>
      </c>
      <c r="U6" s="10" t="s">
        <v>140</v>
      </c>
      <c r="V6" s="15" t="s">
        <v>140</v>
      </c>
      <c r="W6" s="10">
        <v>2010</v>
      </c>
      <c r="X6" s="10" t="s">
        <v>93</v>
      </c>
      <c r="Z6" s="44" t="str">
        <f>HYPERLINK("https://www.thewindpower.net/windfarm_en_16.php","Link")</f>
        <v>Link</v>
      </c>
      <c r="AA6" s="17">
        <v>44701</v>
      </c>
    </row>
    <row r="7" spans="1:27" ht="12.75">
      <c r="A7" s="10">
        <v>11</v>
      </c>
      <c r="B7" s="10" t="s">
        <v>78</v>
      </c>
      <c r="C7" s="10" t="s">
        <v>134</v>
      </c>
      <c r="D7" s="10" t="s">
        <v>135</v>
      </c>
      <c r="E7" s="10" t="s">
        <v>81</v>
      </c>
      <c r="F7" s="10" t="s">
        <v>137</v>
      </c>
      <c r="G7" s="10" t="s">
        <v>138</v>
      </c>
      <c r="H7" s="10" t="s">
        <v>139</v>
      </c>
      <c r="I7" s="15" t="s">
        <v>138</v>
      </c>
      <c r="J7" s="16">
        <v>50.3028275304973</v>
      </c>
      <c r="K7" s="16">
        <v>4.50448036193847</v>
      </c>
      <c r="L7" s="10" t="s">
        <v>81</v>
      </c>
      <c r="M7" s="10" t="s">
        <v>85</v>
      </c>
      <c r="N7" s="15" t="s">
        <v>86</v>
      </c>
      <c r="O7" s="10" t="s">
        <v>116</v>
      </c>
      <c r="P7" s="10" t="s">
        <v>117</v>
      </c>
      <c r="Q7" s="10">
        <v>85</v>
      </c>
      <c r="R7" s="10">
        <v>6</v>
      </c>
      <c r="S7" s="15">
        <v>9000</v>
      </c>
      <c r="T7" s="10" t="s">
        <v>91</v>
      </c>
      <c r="U7" s="10" t="s">
        <v>91</v>
      </c>
      <c r="V7" s="15" t="s">
        <v>140</v>
      </c>
      <c r="W7" s="10" t="s">
        <v>141</v>
      </c>
      <c r="X7" s="10" t="s">
        <v>93</v>
      </c>
      <c r="Z7" s="44" t="str">
        <f>HYPERLINK("https://www.thewindpower.net/windfarm_en_11.php","Link")</f>
        <v>Link</v>
      </c>
      <c r="AA7" s="17">
        <v>44701</v>
      </c>
    </row>
    <row r="8" spans="1:27" ht="12.75">
      <c r="A8" s="10">
        <v>14</v>
      </c>
      <c r="B8" s="10" t="s">
        <v>151</v>
      </c>
      <c r="C8" s="10" t="s">
        <v>152</v>
      </c>
      <c r="D8" s="10" t="s">
        <v>153</v>
      </c>
      <c r="E8" s="10" t="s">
        <v>154</v>
      </c>
      <c r="F8" s="10" t="s">
        <v>155</v>
      </c>
      <c r="G8" s="10" t="s">
        <v>156</v>
      </c>
      <c r="H8" s="10" t="s">
        <v>157</v>
      </c>
      <c r="I8" s="15" t="s">
        <v>158</v>
      </c>
      <c r="J8" s="16">
        <v>44.09</v>
      </c>
      <c r="K8" s="16">
        <v>-80.308</v>
      </c>
      <c r="L8" s="10" t="s">
        <v>81</v>
      </c>
      <c r="M8" s="10" t="s">
        <v>85</v>
      </c>
      <c r="N8" s="15" t="s">
        <v>86</v>
      </c>
      <c r="O8" s="10" t="s">
        <v>159</v>
      </c>
      <c r="P8" s="10" t="s">
        <v>160</v>
      </c>
      <c r="Q8" s="10">
        <v>80</v>
      </c>
      <c r="R8" s="10">
        <v>45</v>
      </c>
      <c r="S8" s="15">
        <v>67500</v>
      </c>
      <c r="T8" s="10" t="s">
        <v>161</v>
      </c>
      <c r="U8" s="10" t="s">
        <v>161</v>
      </c>
      <c r="V8" s="15" t="s">
        <v>161</v>
      </c>
      <c r="W8" s="10" t="s">
        <v>162</v>
      </c>
      <c r="X8" s="10" t="s">
        <v>93</v>
      </c>
      <c r="Z8" s="44" t="str">
        <f>HYPERLINK("https://www.thewindpower.net/windfarm_en_14.php","Link")</f>
        <v>Link</v>
      </c>
      <c r="AA8" s="17">
        <v>45222</v>
      </c>
    </row>
    <row r="9" spans="1:27" ht="12.75">
      <c r="A9" s="10">
        <v>15</v>
      </c>
      <c r="B9" s="10" t="s">
        <v>151</v>
      </c>
      <c r="C9" s="10" t="s">
        <v>152</v>
      </c>
      <c r="D9" s="10" t="s">
        <v>153</v>
      </c>
      <c r="E9" s="10" t="s">
        <v>163</v>
      </c>
      <c r="F9" s="10" t="s">
        <v>164</v>
      </c>
      <c r="G9" s="10" t="s">
        <v>165</v>
      </c>
      <c r="H9" s="10" t="s">
        <v>165</v>
      </c>
      <c r="I9" s="15" t="s">
        <v>81</v>
      </c>
      <c r="J9" s="16">
        <v>48.7103338934774</v>
      </c>
      <c r="K9" s="16">
        <v>-67.8699302673339</v>
      </c>
      <c r="L9" s="10" t="s">
        <v>81</v>
      </c>
      <c r="M9" s="10" t="s">
        <v>85</v>
      </c>
      <c r="N9" s="15" t="s">
        <v>86</v>
      </c>
      <c r="O9" s="10" t="s">
        <v>159</v>
      </c>
      <c r="P9" s="10" t="s">
        <v>160</v>
      </c>
      <c r="Q9" s="10">
        <v>80</v>
      </c>
      <c r="R9" s="10">
        <v>73</v>
      </c>
      <c r="S9" s="15">
        <v>109500</v>
      </c>
      <c r="T9" s="10" t="s">
        <v>166</v>
      </c>
      <c r="U9" s="10" t="s">
        <v>167</v>
      </c>
      <c r="V9" s="15" t="s">
        <v>168</v>
      </c>
      <c r="W9" s="10" t="s">
        <v>169</v>
      </c>
      <c r="X9" s="10" t="s">
        <v>93</v>
      </c>
      <c r="Z9" s="44" t="str">
        <f>HYPERLINK("https://www.thewindpower.net/windfarm_en_15.php","Link")</f>
        <v>Link</v>
      </c>
      <c r="AA9" s="17">
        <v>45222</v>
      </c>
    </row>
    <row r="10" spans="1:27" ht="12.75">
      <c r="A10" s="10">
        <v>20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179</v>
      </c>
      <c r="G10" s="10" t="s">
        <v>180</v>
      </c>
      <c r="H10" s="10" t="s">
        <v>180</v>
      </c>
      <c r="I10" s="15" t="s">
        <v>81</v>
      </c>
      <c r="J10" s="16">
        <v>43.0011320279836</v>
      </c>
      <c r="K10" s="16">
        <v>2.2331428527832</v>
      </c>
      <c r="L10" s="10" t="s">
        <v>181</v>
      </c>
      <c r="M10" s="10" t="s">
        <v>85</v>
      </c>
      <c r="N10" s="15" t="s">
        <v>86</v>
      </c>
      <c r="O10" s="10" t="s">
        <v>104</v>
      </c>
      <c r="P10" s="10" t="s">
        <v>182</v>
      </c>
      <c r="Q10" s="10">
        <v>47</v>
      </c>
      <c r="R10" s="10">
        <v>8</v>
      </c>
      <c r="S10" s="15">
        <v>5280</v>
      </c>
      <c r="T10" s="10" t="s">
        <v>183</v>
      </c>
      <c r="U10" s="10" t="s">
        <v>107</v>
      </c>
      <c r="V10" s="15" t="s">
        <v>107</v>
      </c>
      <c r="W10" s="10" t="s">
        <v>184</v>
      </c>
      <c r="X10" s="10" t="s">
        <v>93</v>
      </c>
      <c r="Z10" s="44" t="str">
        <f>HYPERLINK("https://www.thewindpower.net/windfarm_en_20.php","Link")</f>
        <v>Link</v>
      </c>
      <c r="AA10" s="17">
        <v>45219</v>
      </c>
    </row>
    <row r="11" spans="1:27" ht="12.75">
      <c r="A11" s="10">
        <v>22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193</v>
      </c>
      <c r="G11" s="10" t="s">
        <v>194</v>
      </c>
      <c r="H11" s="10" t="s">
        <v>194</v>
      </c>
      <c r="I11" s="15" t="s">
        <v>81</v>
      </c>
      <c r="J11" s="16">
        <v>45.76</v>
      </c>
      <c r="K11" s="16">
        <v>2.06</v>
      </c>
      <c r="L11" s="10" t="s">
        <v>195</v>
      </c>
      <c r="M11" s="10" t="s">
        <v>85</v>
      </c>
      <c r="N11" s="15" t="s">
        <v>86</v>
      </c>
      <c r="O11" s="10" t="s">
        <v>159</v>
      </c>
      <c r="P11" s="10" t="s">
        <v>188</v>
      </c>
      <c r="Q11" s="10">
        <v>85</v>
      </c>
      <c r="R11" s="10">
        <v>6</v>
      </c>
      <c r="S11" s="15">
        <v>9000</v>
      </c>
      <c r="T11" s="10" t="s">
        <v>196</v>
      </c>
      <c r="U11" s="10" t="s">
        <v>197</v>
      </c>
      <c r="V11" s="15" t="s">
        <v>198</v>
      </c>
      <c r="W11" s="10" t="s">
        <v>125</v>
      </c>
      <c r="X11" s="10" t="s">
        <v>93</v>
      </c>
      <c r="Z11" s="44" t="str">
        <f>HYPERLINK("https://www.thewindpower.net/windfarm_en_22.php","Link")</f>
        <v>Link</v>
      </c>
      <c r="AA11" s="17">
        <v>45218</v>
      </c>
    </row>
    <row r="12" spans="1:27" ht="12.75">
      <c r="A12" s="10">
        <v>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126</v>
      </c>
      <c r="G12" s="10" t="s">
        <v>127</v>
      </c>
      <c r="H12" s="10" t="s">
        <v>127</v>
      </c>
      <c r="I12" s="15" t="s">
        <v>81</v>
      </c>
      <c r="J12" s="16">
        <v>44.45</v>
      </c>
      <c r="K12" s="16">
        <v>4.75</v>
      </c>
      <c r="L12" s="10" t="s">
        <v>128</v>
      </c>
      <c r="M12" s="10" t="s">
        <v>85</v>
      </c>
      <c r="N12" s="15" t="s">
        <v>86</v>
      </c>
      <c r="O12" s="10" t="s">
        <v>87</v>
      </c>
      <c r="P12" s="10" t="s">
        <v>129</v>
      </c>
      <c r="Q12" s="10">
        <v>50</v>
      </c>
      <c r="R12" s="10">
        <v>5</v>
      </c>
      <c r="S12" s="15">
        <v>3000</v>
      </c>
      <c r="T12" s="10" t="s">
        <v>130</v>
      </c>
      <c r="U12" s="10" t="s">
        <v>131</v>
      </c>
      <c r="V12" s="15" t="s">
        <v>132</v>
      </c>
      <c r="W12" s="10" t="s">
        <v>133</v>
      </c>
      <c r="X12" s="10" t="s">
        <v>93</v>
      </c>
      <c r="Z12" s="44" t="str">
        <f>HYPERLINK("https://www.thewindpower.net/windfarm_en_9.php","Link")</f>
        <v>Link</v>
      </c>
      <c r="AA12" s="17">
        <v>45209</v>
      </c>
    </row>
    <row r="13" spans="1:27" ht="12.75">
      <c r="A13" s="10">
        <v>17</v>
      </c>
      <c r="B13" s="10" t="s">
        <v>78</v>
      </c>
      <c r="C13" s="10" t="s">
        <v>79</v>
      </c>
      <c r="D13" s="10" t="s">
        <v>80</v>
      </c>
      <c r="E13" s="10" t="s">
        <v>81</v>
      </c>
      <c r="F13" s="10" t="s">
        <v>172</v>
      </c>
      <c r="G13" s="10" t="s">
        <v>173</v>
      </c>
      <c r="H13" s="10" t="s">
        <v>174</v>
      </c>
      <c r="I13" s="15" t="s">
        <v>175</v>
      </c>
      <c r="J13" s="16">
        <v>48.1524016077515</v>
      </c>
      <c r="K13" s="16">
        <v>1.89642906188964</v>
      </c>
      <c r="L13" s="10" t="s">
        <v>81</v>
      </c>
      <c r="M13" s="10" t="s">
        <v>85</v>
      </c>
      <c r="N13" s="15" t="s">
        <v>86</v>
      </c>
      <c r="O13" s="10" t="s">
        <v>87</v>
      </c>
      <c r="P13" s="10" t="s">
        <v>176</v>
      </c>
      <c r="Q13" s="10">
        <v>80</v>
      </c>
      <c r="R13" s="10">
        <v>5</v>
      </c>
      <c r="S13" s="15">
        <v>11500</v>
      </c>
      <c r="T13" s="10" t="s">
        <v>87</v>
      </c>
      <c r="U13" s="10" t="s">
        <v>177</v>
      </c>
      <c r="V13" s="15" t="s">
        <v>177</v>
      </c>
      <c r="W13" s="10" t="s">
        <v>178</v>
      </c>
      <c r="X13" s="10" t="s">
        <v>93</v>
      </c>
      <c r="Z13" s="44" t="str">
        <f>HYPERLINK("https://www.thewindpower.net/windfarm_en_17.php","Link")</f>
        <v>Link</v>
      </c>
      <c r="AA13" s="17">
        <v>45210</v>
      </c>
    </row>
    <row r="14" spans="1:27" ht="12.75">
      <c r="A14" s="10">
        <v>6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109</v>
      </c>
      <c r="G14" s="10" t="s">
        <v>110</v>
      </c>
      <c r="H14" s="10" t="s">
        <v>110</v>
      </c>
      <c r="I14" s="15" t="s">
        <v>81</v>
      </c>
      <c r="J14" s="16">
        <v>43.372925013314</v>
      </c>
      <c r="K14" s="16">
        <v>1.79763793945312</v>
      </c>
      <c r="L14" s="10" t="s">
        <v>111</v>
      </c>
      <c r="M14" s="10" t="s">
        <v>85</v>
      </c>
      <c r="N14" s="15" t="s">
        <v>86</v>
      </c>
      <c r="O14" s="10" t="s">
        <v>87</v>
      </c>
      <c r="P14" s="10" t="s">
        <v>112</v>
      </c>
      <c r="Q14" s="10">
        <v>50</v>
      </c>
      <c r="R14" s="10">
        <v>10</v>
      </c>
      <c r="S14" s="15">
        <v>8000</v>
      </c>
      <c r="T14" s="10" t="s">
        <v>113</v>
      </c>
      <c r="U14" s="10" t="s">
        <v>114</v>
      </c>
      <c r="V14" s="15" t="s">
        <v>114</v>
      </c>
      <c r="W14" s="10" t="s">
        <v>115</v>
      </c>
      <c r="X14" s="10" t="s">
        <v>93</v>
      </c>
      <c r="Z14" s="44" t="str">
        <f>HYPERLINK("https://www.thewindpower.net/windfarm_en_6.php","Link")</f>
        <v>Link</v>
      </c>
      <c r="AA14" s="17">
        <v>45219</v>
      </c>
    </row>
    <row r="15" spans="1:27" ht="12.75">
      <c r="A15" s="10">
        <v>24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206</v>
      </c>
      <c r="G15" s="10" t="s">
        <v>207</v>
      </c>
      <c r="H15" s="10" t="s">
        <v>207</v>
      </c>
      <c r="I15" s="15" t="s">
        <v>208</v>
      </c>
      <c r="J15" s="16">
        <v>45.13</v>
      </c>
      <c r="K15" s="16">
        <v>3.3</v>
      </c>
      <c r="L15" s="10" t="s">
        <v>209</v>
      </c>
      <c r="M15" s="10" t="s">
        <v>85</v>
      </c>
      <c r="N15" s="15" t="s">
        <v>86</v>
      </c>
      <c r="O15" s="10" t="s">
        <v>159</v>
      </c>
      <c r="P15" s="10" t="s">
        <v>210</v>
      </c>
      <c r="Q15" s="10">
        <v>85</v>
      </c>
      <c r="R15" s="10">
        <v>7</v>
      </c>
      <c r="S15" s="15">
        <v>10500</v>
      </c>
      <c r="T15" s="10" t="s">
        <v>211</v>
      </c>
      <c r="U15" s="10" t="s">
        <v>114</v>
      </c>
      <c r="V15" s="15" t="s">
        <v>114</v>
      </c>
      <c r="W15" s="10" t="s">
        <v>178</v>
      </c>
      <c r="X15" s="10" t="s">
        <v>93</v>
      </c>
      <c r="Z15" s="44" t="str">
        <f>HYPERLINK("https://www.thewindpower.net/windfarm_en_24.php","Link")</f>
        <v>Link</v>
      </c>
      <c r="AA15" s="17">
        <v>45209</v>
      </c>
    </row>
    <row r="16" spans="1:27" ht="12.75">
      <c r="A16" s="10">
        <v>21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185</v>
      </c>
      <c r="G16" s="10" t="s">
        <v>186</v>
      </c>
      <c r="H16" s="10" t="s">
        <v>187</v>
      </c>
      <c r="I16" s="15" t="s">
        <v>81</v>
      </c>
      <c r="J16" s="16">
        <v>49.4187628080008</v>
      </c>
      <c r="K16" s="16">
        <v>-1.71107769012451</v>
      </c>
      <c r="L16" s="10" t="s">
        <v>81</v>
      </c>
      <c r="M16" s="10" t="s">
        <v>85</v>
      </c>
      <c r="N16" s="15" t="s">
        <v>86</v>
      </c>
      <c r="O16" s="10" t="s">
        <v>159</v>
      </c>
      <c r="P16" s="10" t="s">
        <v>188</v>
      </c>
      <c r="Q16" s="10">
        <v>90</v>
      </c>
      <c r="R16" s="10">
        <v>5</v>
      </c>
      <c r="S16" s="15">
        <v>7500</v>
      </c>
      <c r="T16" s="10" t="s">
        <v>189</v>
      </c>
      <c r="U16" s="10" t="s">
        <v>190</v>
      </c>
      <c r="V16" s="15" t="s">
        <v>191</v>
      </c>
      <c r="W16" s="10" t="s">
        <v>192</v>
      </c>
      <c r="X16" s="10" t="s">
        <v>93</v>
      </c>
      <c r="Z16" s="44" t="str">
        <f>HYPERLINK("https://www.thewindpower.net/windfarm_en_21.php","Link")</f>
        <v>Link</v>
      </c>
      <c r="AA16" s="17">
        <v>45218</v>
      </c>
    </row>
    <row r="17" spans="1:27" ht="12.75">
      <c r="A17" s="10">
        <v>5</v>
      </c>
      <c r="B17" s="10" t="s">
        <v>78</v>
      </c>
      <c r="C17" s="10" t="s">
        <v>79</v>
      </c>
      <c r="D17" s="10" t="s">
        <v>80</v>
      </c>
      <c r="E17" s="10" t="s">
        <v>81</v>
      </c>
      <c r="F17" s="10" t="s">
        <v>101</v>
      </c>
      <c r="G17" s="10" t="s">
        <v>102</v>
      </c>
      <c r="H17" s="10" t="s">
        <v>103</v>
      </c>
      <c r="I17" s="15" t="s">
        <v>81</v>
      </c>
      <c r="J17" s="16">
        <v>48.8361364337447</v>
      </c>
      <c r="K17" s="16">
        <v>4.66060638427734</v>
      </c>
      <c r="L17" s="10" t="s">
        <v>81</v>
      </c>
      <c r="M17" s="10" t="s">
        <v>85</v>
      </c>
      <c r="N17" s="15" t="s">
        <v>86</v>
      </c>
      <c r="O17" s="10" t="s">
        <v>104</v>
      </c>
      <c r="P17" s="10" t="s">
        <v>105</v>
      </c>
      <c r="Q17" s="10">
        <v>44</v>
      </c>
      <c r="R17" s="10">
        <v>12</v>
      </c>
      <c r="S17" s="15">
        <v>10200</v>
      </c>
      <c r="T17" s="10" t="s">
        <v>106</v>
      </c>
      <c r="U17" s="10" t="s">
        <v>107</v>
      </c>
      <c r="V17" s="15" t="s">
        <v>107</v>
      </c>
      <c r="W17" s="10" t="s">
        <v>108</v>
      </c>
      <c r="X17" s="10" t="s">
        <v>93</v>
      </c>
      <c r="Z17" s="44" t="str">
        <f>HYPERLINK("https://www.thewindpower.net/windfarm_en_5.php","Link")</f>
        <v>Link</v>
      </c>
      <c r="AA17" s="17">
        <v>45211</v>
      </c>
    </row>
    <row r="18" spans="1:27" ht="12.75">
      <c r="A18" s="10">
        <v>8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101</v>
      </c>
      <c r="G18" s="10" t="s">
        <v>119</v>
      </c>
      <c r="H18" s="10" t="s">
        <v>120</v>
      </c>
      <c r="I18" s="15" t="s">
        <v>121</v>
      </c>
      <c r="J18" s="16">
        <v>48.8622635559828</v>
      </c>
      <c r="K18" s="16">
        <v>4.52096135678107</v>
      </c>
      <c r="L18" s="10" t="s">
        <v>81</v>
      </c>
      <c r="M18" s="10" t="s">
        <v>85</v>
      </c>
      <c r="N18" s="15" t="s">
        <v>86</v>
      </c>
      <c r="O18" s="10" t="s">
        <v>116</v>
      </c>
      <c r="P18" s="10" t="s">
        <v>122</v>
      </c>
      <c r="Q18" s="10">
        <v>80</v>
      </c>
      <c r="R18" s="10">
        <v>2</v>
      </c>
      <c r="S18" s="15">
        <v>4000</v>
      </c>
      <c r="T18" s="10" t="s">
        <v>118</v>
      </c>
      <c r="U18" s="10" t="s">
        <v>123</v>
      </c>
      <c r="V18" s="15" t="s">
        <v>124</v>
      </c>
      <c r="W18" s="10" t="s">
        <v>125</v>
      </c>
      <c r="X18" s="10" t="s">
        <v>93</v>
      </c>
      <c r="Z18" s="44" t="str">
        <f>HYPERLINK("https://www.thewindpower.net/windfarm_en_8.php","Link")</f>
        <v>Link</v>
      </c>
      <c r="AA18" s="17">
        <v>44782</v>
      </c>
    </row>
    <row r="19" spans="1:27" ht="12.75">
      <c r="A19" s="10">
        <v>29</v>
      </c>
      <c r="B19" s="10" t="s">
        <v>78</v>
      </c>
      <c r="C19" s="10" t="s">
        <v>79</v>
      </c>
      <c r="D19" s="10" t="s">
        <v>80</v>
      </c>
      <c r="E19" s="10" t="s">
        <v>81</v>
      </c>
      <c r="F19" s="10" t="s">
        <v>223</v>
      </c>
      <c r="G19" s="10" t="s">
        <v>224</v>
      </c>
      <c r="H19" s="10" t="s">
        <v>225</v>
      </c>
      <c r="I19" s="15" t="s">
        <v>224</v>
      </c>
      <c r="J19" s="16">
        <v>48.098448</v>
      </c>
      <c r="K19" s="16">
        <v>-3.114336</v>
      </c>
      <c r="L19" s="10" t="s">
        <v>81</v>
      </c>
      <c r="M19" s="10" t="s">
        <v>85</v>
      </c>
      <c r="N19" s="15" t="s">
        <v>86</v>
      </c>
      <c r="O19" s="10" t="s">
        <v>116</v>
      </c>
      <c r="P19" s="10" t="s">
        <v>226</v>
      </c>
      <c r="Q19" s="10">
        <v>80</v>
      </c>
      <c r="R19" s="10">
        <v>6</v>
      </c>
      <c r="S19" s="15">
        <v>9000</v>
      </c>
      <c r="T19" s="10" t="s">
        <v>227</v>
      </c>
      <c r="U19" s="10" t="s">
        <v>228</v>
      </c>
      <c r="V19" s="15" t="s">
        <v>91</v>
      </c>
      <c r="W19" s="10" t="s">
        <v>229</v>
      </c>
      <c r="X19" s="10" t="s">
        <v>93</v>
      </c>
      <c r="Z19" s="44" t="str">
        <f>HYPERLINK("https://www.thewindpower.net/windfarm_en_29.php","Link")</f>
        <v>Link</v>
      </c>
      <c r="AA19" s="17">
        <v>45210</v>
      </c>
    </row>
    <row r="20" spans="1:27" ht="12.75">
      <c r="A20" s="10">
        <v>23</v>
      </c>
      <c r="B20" s="10" t="s">
        <v>78</v>
      </c>
      <c r="C20" s="10" t="s">
        <v>79</v>
      </c>
      <c r="D20" s="10" t="s">
        <v>80</v>
      </c>
      <c r="E20" s="10" t="s">
        <v>81</v>
      </c>
      <c r="F20" s="10" t="s">
        <v>199</v>
      </c>
      <c r="G20" s="10" t="s">
        <v>200</v>
      </c>
      <c r="H20" s="10" t="s">
        <v>201</v>
      </c>
      <c r="I20" s="15" t="s">
        <v>81</v>
      </c>
      <c r="J20" s="16">
        <v>50.5564701207676</v>
      </c>
      <c r="K20" s="16">
        <v>2.18971252441406</v>
      </c>
      <c r="L20" s="10" t="s">
        <v>202</v>
      </c>
      <c r="M20" s="10" t="s">
        <v>85</v>
      </c>
      <c r="N20" s="15" t="s">
        <v>86</v>
      </c>
      <c r="O20" s="10" t="s">
        <v>159</v>
      </c>
      <c r="P20" s="10" t="s">
        <v>188</v>
      </c>
      <c r="Q20" s="10">
        <v>64</v>
      </c>
      <c r="R20" s="10">
        <v>6</v>
      </c>
      <c r="S20" s="15">
        <v>9000</v>
      </c>
      <c r="T20" s="10" t="s">
        <v>203</v>
      </c>
      <c r="U20" s="10" t="s">
        <v>204</v>
      </c>
      <c r="V20" s="15" t="s">
        <v>204</v>
      </c>
      <c r="W20" s="10" t="s">
        <v>205</v>
      </c>
      <c r="X20" s="10" t="s">
        <v>93</v>
      </c>
      <c r="Z20" s="44" t="str">
        <f>HYPERLINK("https://www.thewindpower.net/windfarm_en_23.php","Link")</f>
        <v>Link</v>
      </c>
      <c r="AA20" s="17">
        <v>45216</v>
      </c>
    </row>
    <row r="21" spans="1:27" ht="12.75">
      <c r="A21" s="10">
        <v>1</v>
      </c>
      <c r="B21" s="10" t="s">
        <v>78</v>
      </c>
      <c r="C21" s="10" t="s">
        <v>79</v>
      </c>
      <c r="D21" s="10" t="s">
        <v>80</v>
      </c>
      <c r="E21" s="10" t="s">
        <v>81</v>
      </c>
      <c r="F21" s="10" t="s">
        <v>82</v>
      </c>
      <c r="G21" s="10" t="s">
        <v>83</v>
      </c>
      <c r="H21" s="10" t="s">
        <v>83</v>
      </c>
      <c r="I21" s="15" t="s">
        <v>84</v>
      </c>
      <c r="J21" s="16">
        <v>46.9579370943471</v>
      </c>
      <c r="K21" s="16">
        <v>-2.04199790954589</v>
      </c>
      <c r="L21" s="10">
        <v>3</v>
      </c>
      <c r="M21" s="10" t="s">
        <v>85</v>
      </c>
      <c r="N21" s="15" t="s">
        <v>86</v>
      </c>
      <c r="O21" s="10" t="s">
        <v>87</v>
      </c>
      <c r="P21" s="10" t="s">
        <v>88</v>
      </c>
      <c r="Q21" s="10">
        <v>60</v>
      </c>
      <c r="R21" s="10">
        <v>5</v>
      </c>
      <c r="S21" s="15">
        <v>12000</v>
      </c>
      <c r="T21" s="10" t="s">
        <v>89</v>
      </c>
      <c r="U21" s="10" t="s">
        <v>90</v>
      </c>
      <c r="V21" s="15" t="s">
        <v>91</v>
      </c>
      <c r="W21" s="10" t="s">
        <v>92</v>
      </c>
      <c r="X21" s="10" t="s">
        <v>93</v>
      </c>
      <c r="Z21" s="44" t="str">
        <f>HYPERLINK("https://www.thewindpower.net/windfarm_en_1.php","Link")</f>
        <v>Link</v>
      </c>
      <c r="AA21" s="17">
        <v>45219</v>
      </c>
    </row>
    <row r="22" spans="1:27" ht="12.75">
      <c r="A22" s="10">
        <v>2</v>
      </c>
      <c r="B22" s="10" t="s">
        <v>78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83</v>
      </c>
      <c r="H22" s="10" t="s">
        <v>83</v>
      </c>
      <c r="I22" s="15" t="s">
        <v>94</v>
      </c>
      <c r="J22" s="16">
        <v>46.946570890794</v>
      </c>
      <c r="K22" s="16">
        <v>-2.05212593078613</v>
      </c>
      <c r="L22" s="10">
        <v>3</v>
      </c>
      <c r="M22" s="10" t="s">
        <v>85</v>
      </c>
      <c r="N22" s="15" t="s">
        <v>86</v>
      </c>
      <c r="O22" s="10" t="s">
        <v>87</v>
      </c>
      <c r="P22" s="10" t="s">
        <v>95</v>
      </c>
      <c r="Q22" s="10">
        <v>60</v>
      </c>
      <c r="R22" s="10">
        <v>2</v>
      </c>
      <c r="S22" s="15">
        <v>5000</v>
      </c>
      <c r="T22" s="10" t="s">
        <v>96</v>
      </c>
      <c r="U22" s="10" t="s">
        <v>97</v>
      </c>
      <c r="V22" s="15" t="s">
        <v>98</v>
      </c>
      <c r="W22" s="10" t="s">
        <v>99</v>
      </c>
      <c r="X22" s="10" t="s">
        <v>93</v>
      </c>
      <c r="Z22" s="44" t="str">
        <f>HYPERLINK("https://www.thewindpower.net/windfarm_en_2.php","Link")</f>
        <v>Link</v>
      </c>
      <c r="AA22" s="17">
        <v>45219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