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<sst xmlns="http://schemas.openxmlformats.org/spreadsheetml/2006/main" count="445" uniqueCount="207">
  <si>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</si>
  <si>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</si>
  <si>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</si>
  <si>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</si>
  <si>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</si>
  <si>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</si>
  <si>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</si>
  <si>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</si>
  <si>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</si>
  <si>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</si>
  <si>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</si>
  <si>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</si>
  <si>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</si>
  <si>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</si>
  <si>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</si>
  <si>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</si>
  <si>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</si>
  <si>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</si>
  <si>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</si>
  <si>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</si>
  <si>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</si>
  <si>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</si>
  <si>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</si>
  <si>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</si>
  <si>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</si>
  <si>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</si>
  <si>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</si>
  <si>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</si>
  <si>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</si>
  <si>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</si>
  <si>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</si>
  <si>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</si>
  <si>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</si>
  <si>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</si>
  <si>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</si>
  <si>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</si>
  <si>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</si>
  <si>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</si>
  <si>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</si>
  <si>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</si>
  <si>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</si>
  <si>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</si>
  <si>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</si>
  <si>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</si>
  <si>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</si>
  <si>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</si>
  <si>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</si>
  <si>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</si>
  <si>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</si>
  <si>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</si>
  <si>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</si>
  <si>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</si>
  <si>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</si>
  <si>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</si>
  <si>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</si>
  <si>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</si>
  <si>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</si>
  <si>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</si>
  <si>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</si>
  <si>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</si>
  <si>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</si>
  <si>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</si>
  <si>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</si>
  <si>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</si>
  <si>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</si>
  <si>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</si>
  <si>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</si>
  <si>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</si>
  <si>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</si>
  <si>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</si>
  <si>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</si>
  <si>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</si>
  <si>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</si>
  <si>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</si>
  <si>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</si>
  <si>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</si>
  <si>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</si>
  <si>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</si>
  <si>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</si>
  <si>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</si>
  <si>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</si>
  <si>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</si>
  <si>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</si>
  <si>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</si>
  <si>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</si>
  <si>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</si>
  <si>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</si>
  <si>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</si>
  <si>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</si>
  <si>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</si>
  <si>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</si>
  <si>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</si>
  <si>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</si>
  <si>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</si>
  <si>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</si>
  <si>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</si>
  <si>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</si>
  <si>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</si>
  <si>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</si>
  <si>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</si>
  <si>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</si>
  <si>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</si>
  <si>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</si>
  <si>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</si>
  <si>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</si>
  <si>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</si>
  <si>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</si>
  <si>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</si>
  <si>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</si>
  <si>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</si>
  <si>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</si>
  <si>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</si>
  <si>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</si>
  <si>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</si>
  <si>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</si>
  <si>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</si>
  <si>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</si>
  <si>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</si>
  <si>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</si>
  <si>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</si>
  <si>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</si>
  <si>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</si>
  <si>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</si>
  <si>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RN</t>
  </si>
  <si>
    <t>Rio Grande do Norte (Nordeste)</t>
  </si>
  <si>
    <t>Parazinho</t>
  </si>
  <si>
    <t>Santa Clara</t>
  </si>
  <si>
    <t>Part 6</t>
  </si>
  <si>
    <t>#ND</t>
  </si>
  <si>
    <t>Yes</t>
  </si>
  <si>
    <t>No</t>
  </si>
  <si>
    <t>Wobben</t>
  </si>
  <si>
    <t>E82/2000</t>
  </si>
  <si>
    <t>Santa Clara Energias Renováveis Ltda/Casa dos Ventos</t>
  </si>
  <si>
    <t>Santa Clara Energias Renováveis Ltda</t>
  </si>
  <si>
    <t>Santa Clara Energias Renováveis Ltda/CPFL</t>
  </si>
  <si>
    <t>2014/03</t>
  </si>
  <si>
    <t>Production</t>
  </si>
  <si>
    <t>SC</t>
  </si>
  <si>
    <t>Santa Catarina (Sul)</t>
  </si>
  <si>
    <t>Bom Jardim da Serra</t>
  </si>
  <si>
    <t>Enercon</t>
  </si>
  <si>
    <t>E40/600</t>
  </si>
  <si>
    <t>Energimp</t>
  </si>
  <si>
    <t>Parque Eolico de Santa Catarina Ltda</t>
  </si>
  <si>
    <t>2002/03</t>
  </si>
  <si>
    <t>PI</t>
  </si>
  <si>
    <t>Piaui (Nordeste)</t>
  </si>
  <si>
    <t>Simões</t>
  </si>
  <si>
    <t>Ventos do Araripe III</t>
  </si>
  <si>
    <t>Ventos de São Virgilio III</t>
  </si>
  <si>
    <t>GE Energy</t>
  </si>
  <si>
    <t>2.3-116</t>
  </si>
  <si>
    <t>Casa dos Ventos</t>
  </si>
  <si>
    <t>2017/09</t>
  </si>
  <si>
    <t>CE</t>
  </si>
  <si>
    <t>Ceará (Nordeste)</t>
  </si>
  <si>
    <t>Fortaleza</t>
  </si>
  <si>
    <t>Mucuripe</t>
  </si>
  <si>
    <t>Wobben Wind Power Industria e Comércio Ltda/Mercurius</t>
  </si>
  <si>
    <t>Wobben Wind Power Industria e Comércio Ltda</t>
  </si>
  <si>
    <t>PB</t>
  </si>
  <si>
    <t>Paraíba (Nordeste)</t>
  </si>
  <si>
    <t>Mataraca</t>
  </si>
  <si>
    <t>Millennium (Mataraca)</t>
  </si>
  <si>
    <t>E48/800</t>
  </si>
  <si>
    <t>Pacific Hydro/Mercurius/Eolica Brasil</t>
  </si>
  <si>
    <t>Eletrobras</t>
  </si>
  <si>
    <t>2007/11</t>
  </si>
  <si>
    <t>Sao Gonçalo ne Amarante</t>
  </si>
  <si>
    <t>Taiba</t>
  </si>
  <si>
    <t>E40/500</t>
  </si>
  <si>
    <t>1998/12</t>
  </si>
  <si>
    <t>Santiago do Sul</t>
  </si>
  <si>
    <t>Horizonte (BR)</t>
  </si>
  <si>
    <t>EDP Renovaveis/CENAEEL</t>
  </si>
  <si>
    <t>EDP Renovaveis</t>
  </si>
  <si>
    <t>Central Nacional de Energia Eólica Ltda</t>
  </si>
  <si>
    <t>2004/03</t>
  </si>
  <si>
    <t>Aquiraz</t>
  </si>
  <si>
    <t>Prainha</t>
  </si>
  <si>
    <t>Macau</t>
  </si>
  <si>
    <t>Petrobras</t>
  </si>
  <si>
    <t>Petrobras/Mercurius</t>
  </si>
  <si>
    <t>PE</t>
  </si>
  <si>
    <t>Pernambuco (Nordeste)</t>
  </si>
  <si>
    <t>Fernando de Noronha</t>
  </si>
  <si>
    <t>Dismantled</t>
  </si>
  <si>
    <t>Copel</t>
  </si>
  <si>
    <t>Rua Coronel Dulcídio, 800 - 11º andar
CEP 80420-170
Curitiba - Paraná</t>
  </si>
  <si>
    <t>(55 41) 3222-2027</t>
  </si>
  <si>
    <t>copel@copel.com</t>
  </si>
  <si>
    <t>http://www.copel.com</t>
  </si>
  <si>
    <t>SIIF Energies do Brasil</t>
  </si>
  <si>
    <t>Vale dos Ventos Geradora Eólica</t>
  </si>
  <si>
    <t>Aeolus</t>
  </si>
  <si>
    <t>Eólica Gravatá - Geradora de Energia</t>
  </si>
  <si>
    <t>http://eolicagravata.com.br</t>
  </si>
  <si>
    <t>Doesn't exist anymore</t>
  </si>
  <si>
    <t>WEG</t>
  </si>
  <si>
    <t>Avenida Prefeito Waldemar Grubba, 3300--89256-900--Jaraguá do Sul - Santa Catarina</t>
  </si>
  <si>
    <t>+55 47 3276 4000</t>
  </si>
  <si>
    <t>info-br@weg.net</t>
  </si>
  <si>
    <t>http://www.weg.net</t>
  </si>
  <si>
    <t>#NA</t>
  </si>
  <si>
    <t>Active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</si>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</sst>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13835"/>
        <c:crosses val="autoZero"/>
        <c:auto val="1"/>
        <c:lblOffset val="100"/>
        <c:tickLblSkip val="2"/>
        <c:noMultiLvlLbl val="0"/>
      </c:catAx>
      <c:valAx>
        <c:axId val="104138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26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6615652"/>
        <c:axId val="38214277"/>
      </c:bar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14277"/>
        <c:crosses val="autoZero"/>
        <c:auto val="1"/>
        <c:lblOffset val="100"/>
        <c:tickLblSkip val="2"/>
        <c:noMultiLvlLbl val="0"/>
      </c:catAx>
      <c:valAx>
        <c:axId val="38214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15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8384174"/>
        <c:axId val="8348703"/>
      </c:barChart>
      <c:catAx>
        <c:axId val="8384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48703"/>
        <c:crosses val="autoZero"/>
        <c:auto val="1"/>
        <c:lblOffset val="100"/>
        <c:tickLblSkip val="2"/>
        <c:noMultiLvlLbl val="0"/>
      </c:catAx>
      <c:valAx>
        <c:axId val="83487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84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45392.656435185185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3684</v>
      </c>
      <c r="B3" s="58" t="s">
        <v>155</v>
      </c>
      <c r="C3" s="58" t="s">
        <v>156</v>
      </c>
      <c r="D3" s="58" t="s">
        <v>157</v>
      </c>
      <c r="E3" s="10" t="s">
        <v>158</v>
      </c>
      <c r="F3" s="15" t="s">
        <v>128</v>
      </c>
      <c r="G3" s="16">
        <v>-3.7054172</v>
      </c>
      <c r="H3" s="16">
        <v>-38.4720703</v>
      </c>
      <c r="I3" s="10" t="s">
        <v>128</v>
      </c>
      <c r="J3" s="10" t="s">
        <v>129</v>
      </c>
      <c r="K3" s="15" t="s">
        <v>130</v>
      </c>
      <c r="L3" s="10" t="s">
        <v>131</v>
      </c>
      <c r="M3" s="10" t="s">
        <v>142</v>
      </c>
      <c r="N3" s="10" t="s">
        <v>128</v>
      </c>
      <c r="O3" s="10">
        <v>4</v>
      </c>
      <c r="P3" s="15">
        <v>2400</v>
      </c>
      <c r="Q3" s="10" t="s">
        <v>159</v>
      </c>
      <c r="R3" s="10" t="s">
        <v>160</v>
      </c>
      <c r="S3" s="15" t="s">
        <v>160</v>
      </c>
      <c r="T3" s="10">
        <v>2002</v>
      </c>
      <c r="U3" s="10" t="s">
        <v>137</v>
      </c>
      <c r="W3" s="48" t="str">
        <f>HYPERLINK("https://www.thewindpower.net/windfarm_en_3684.php","Link")</f>
        <v>Link</v>
      </c>
      <c r="X3" s="17">
        <v>45212</v>
      </c>
    </row>
    <row r="4" spans="1:24" ht="12.75">
      <c r="A4" s="10">
        <v>3688</v>
      </c>
      <c r="B4" s="58" t="s">
        <v>155</v>
      </c>
      <c r="C4" s="58" t="s">
        <v>156</v>
      </c>
      <c r="D4" s="58" t="s">
        <v>179</v>
      </c>
      <c r="E4" s="10" t="s">
        <v>180</v>
      </c>
      <c r="F4" s="15" t="s">
        <v>128</v>
      </c>
      <c r="G4" s="16">
        <v>-3.87</v>
      </c>
      <c r="H4" s="16">
        <v>-38.38</v>
      </c>
      <c r="I4" s="10" t="s">
        <v>128</v>
      </c>
      <c r="J4" s="10" t="s">
        <v>129</v>
      </c>
      <c r="K4" s="15" t="s">
        <v>130</v>
      </c>
      <c r="L4" s="10" t="s">
        <v>131</v>
      </c>
      <c r="M4" s="10" t="s">
        <v>171</v>
      </c>
      <c r="N4" s="10" t="s">
        <v>128</v>
      </c>
      <c r="O4" s="10">
        <v>20</v>
      </c>
      <c r="P4" s="15">
        <v>10000</v>
      </c>
      <c r="Q4" s="10" t="s">
        <v>160</v>
      </c>
      <c r="R4" s="10" t="s">
        <v>160</v>
      </c>
      <c r="S4" s="15" t="s">
        <v>160</v>
      </c>
      <c r="T4" s="10">
        <v>1999</v>
      </c>
      <c r="U4" s="10" t="s">
        <v>137</v>
      </c>
      <c r="W4" s="48" t="str">
        <f>HYPERLINK("https://www.thewindpower.net/windfarm_en_3688.php","Link")</f>
        <v>Link</v>
      </c>
      <c r="X4" s="17">
        <v>45212</v>
      </c>
    </row>
    <row r="5" spans="1:24" ht="12.75">
      <c r="A5" s="10">
        <v>3686</v>
      </c>
      <c r="B5" s="58" t="s">
        <v>155</v>
      </c>
      <c r="C5" s="58" t="s">
        <v>156</v>
      </c>
      <c r="D5" s="58" t="s">
        <v>169</v>
      </c>
      <c r="E5" s="10" t="s">
        <v>170</v>
      </c>
      <c r="F5" s="15" t="s">
        <v>128</v>
      </c>
      <c r="G5" s="16">
        <v>-3.5</v>
      </c>
      <c r="H5" s="16">
        <v>-38.94</v>
      </c>
      <c r="I5" s="10" t="s">
        <v>128</v>
      </c>
      <c r="J5" s="10" t="s">
        <v>129</v>
      </c>
      <c r="K5" s="15" t="s">
        <v>130</v>
      </c>
      <c r="L5" s="10" t="s">
        <v>131</v>
      </c>
      <c r="M5" s="10" t="s">
        <v>171</v>
      </c>
      <c r="N5" s="10" t="s">
        <v>128</v>
      </c>
      <c r="O5" s="10">
        <v>10</v>
      </c>
      <c r="P5" s="15">
        <v>5000</v>
      </c>
      <c r="Q5" s="10" t="s">
        <v>160</v>
      </c>
      <c r="R5" s="10" t="s">
        <v>160</v>
      </c>
      <c r="S5" s="15" t="s">
        <v>160</v>
      </c>
      <c r="T5" s="10" t="s">
        <v>172</v>
      </c>
      <c r="U5" s="10" t="s">
        <v>137</v>
      </c>
      <c r="W5" s="48" t="str">
        <f>HYPERLINK("https://www.thewindpower.net/windfarm_en_3686.php","Link")</f>
        <v>Link</v>
      </c>
      <c r="X5" s="17">
        <v>45212</v>
      </c>
    </row>
    <row r="6" spans="1:24" ht="12.75">
      <c r="A6" s="10">
        <v>3685</v>
      </c>
      <c r="B6" s="58" t="s">
        <v>161</v>
      </c>
      <c r="C6" s="58" t="s">
        <v>162</v>
      </c>
      <c r="D6" s="58" t="s">
        <v>163</v>
      </c>
      <c r="E6" s="10" t="s">
        <v>164</v>
      </c>
      <c r="F6" s="15" t="s">
        <v>128</v>
      </c>
      <c r="G6" s="16">
        <v>-6.4988083</v>
      </c>
      <c r="H6" s="16">
        <v>-34.9716891</v>
      </c>
      <c r="I6" s="10" t="s">
        <v>128</v>
      </c>
      <c r="J6" s="10" t="s">
        <v>129</v>
      </c>
      <c r="K6" s="15" t="s">
        <v>130</v>
      </c>
      <c r="L6" s="10" t="s">
        <v>131</v>
      </c>
      <c r="M6" s="10" t="s">
        <v>165</v>
      </c>
      <c r="N6" s="10" t="s">
        <v>128</v>
      </c>
      <c r="O6" s="10">
        <v>13</v>
      </c>
      <c r="P6" s="15">
        <v>10400</v>
      </c>
      <c r="Q6" s="10" t="s">
        <v>166</v>
      </c>
      <c r="R6" s="10" t="s">
        <v>167</v>
      </c>
      <c r="S6" s="15" t="s">
        <v>128</v>
      </c>
      <c r="T6" s="10" t="s">
        <v>168</v>
      </c>
      <c r="U6" s="10" t="s">
        <v>137</v>
      </c>
      <c r="W6" s="48" t="str">
        <f>HYPERLINK("https://www.thewindpower.net/windfarm_en_3685.php","Link")</f>
        <v>Link</v>
      </c>
      <c r="X6" s="17">
        <v>45271</v>
      </c>
    </row>
    <row r="7" spans="1:24" ht="12.75">
      <c r="A7" s="10">
        <v>3690</v>
      </c>
      <c r="B7" s="58" t="s">
        <v>184</v>
      </c>
      <c r="C7" s="58" t="s">
        <v>185</v>
      </c>
      <c r="D7" s="58" t="s">
        <v>186</v>
      </c>
      <c r="E7" s="10" t="s">
        <v>186</v>
      </c>
      <c r="F7" s="15" t="s">
        <v>128</v>
      </c>
      <c r="G7" s="16">
        <v>-3.8365223</v>
      </c>
      <c r="H7" s="16">
        <v>-32.4019827</v>
      </c>
      <c r="I7" s="10" t="s">
        <v>128</v>
      </c>
      <c r="J7" s="10" t="s">
        <v>129</v>
      </c>
      <c r="K7" s="15" t="s">
        <v>130</v>
      </c>
      <c r="L7" s="10" t="s">
        <v>128</v>
      </c>
      <c r="M7" s="10" t="s">
        <v>128</v>
      </c>
      <c r="N7" s="10" t="s">
        <v>128</v>
      </c>
      <c r="O7" s="10">
        <v>1</v>
      </c>
      <c r="P7" s="15">
        <v>225</v>
      </c>
      <c r="Q7" s="10" t="s">
        <v>128</v>
      </c>
      <c r="R7" s="10" t="s">
        <v>128</v>
      </c>
      <c r="S7" s="15" t="s">
        <v>128</v>
      </c>
      <c r="T7" s="10">
        <v>1999</v>
      </c>
      <c r="U7" s="10" t="s">
        <v>187</v>
      </c>
      <c r="W7" s="48" t="str">
        <f>HYPERLINK("https://www.thewindpower.net/windfarm_en_3690.php","Link")</f>
        <v>Link</v>
      </c>
      <c r="X7" s="17">
        <v>43711</v>
      </c>
    </row>
    <row r="8" spans="1:24" ht="12.75">
      <c r="A8" s="10">
        <v>3683</v>
      </c>
      <c r="B8" s="58" t="s">
        <v>146</v>
      </c>
      <c r="C8" s="58" t="s">
        <v>147</v>
      </c>
      <c r="D8" s="58" t="s">
        <v>148</v>
      </c>
      <c r="E8" s="10" t="s">
        <v>149</v>
      </c>
      <c r="F8" s="15" t="s">
        <v>150</v>
      </c>
      <c r="G8" s="16">
        <v>-7.7835</v>
      </c>
      <c r="H8" s="16">
        <v>-40.6575</v>
      </c>
      <c r="I8" s="10" t="s">
        <v>128</v>
      </c>
      <c r="J8" s="10" t="s">
        <v>129</v>
      </c>
      <c r="K8" s="15" t="s">
        <v>130</v>
      </c>
      <c r="L8" s="10" t="s">
        <v>151</v>
      </c>
      <c r="M8" s="10" t="s">
        <v>152</v>
      </c>
      <c r="N8" s="10" t="s">
        <v>128</v>
      </c>
      <c r="O8" s="10">
        <v>9</v>
      </c>
      <c r="P8" s="15">
        <v>20700</v>
      </c>
      <c r="Q8" s="10" t="s">
        <v>153</v>
      </c>
      <c r="R8" s="10" t="s">
        <v>128</v>
      </c>
      <c r="S8" s="15" t="s">
        <v>128</v>
      </c>
      <c r="T8" s="10" t="s">
        <v>154</v>
      </c>
      <c r="U8" s="10" t="s">
        <v>137</v>
      </c>
      <c r="W8" s="48" t="str">
        <f>HYPERLINK("https://www.thewindpower.net/windfarm_en_3683.php","Link")</f>
        <v>Link</v>
      </c>
      <c r="X8" s="17">
        <v>45212</v>
      </c>
    </row>
    <row r="9" spans="1:24" ht="12.75">
      <c r="A9" s="10">
        <v>3689</v>
      </c>
      <c r="B9" s="58" t="s">
        <v>123</v>
      </c>
      <c r="C9" s="58" t="s">
        <v>124</v>
      </c>
      <c r="D9" s="58" t="s">
        <v>181</v>
      </c>
      <c r="E9" s="10" t="s">
        <v>181</v>
      </c>
      <c r="F9" s="15" t="s">
        <v>182</v>
      </c>
      <c r="G9" s="16">
        <v>-5.1339578</v>
      </c>
      <c r="H9" s="16">
        <v>-36.5002953</v>
      </c>
      <c r="I9" s="10" t="s">
        <v>128</v>
      </c>
      <c r="J9" s="10" t="s">
        <v>129</v>
      </c>
      <c r="K9" s="15" t="s">
        <v>130</v>
      </c>
      <c r="L9" s="10" t="s">
        <v>131</v>
      </c>
      <c r="M9" s="10" t="s">
        <v>142</v>
      </c>
      <c r="N9" s="10" t="s">
        <v>128</v>
      </c>
      <c r="O9" s="10">
        <v>3</v>
      </c>
      <c r="P9" s="15">
        <v>1800</v>
      </c>
      <c r="Q9" s="10" t="s">
        <v>183</v>
      </c>
      <c r="R9" s="10" t="s">
        <v>182</v>
      </c>
      <c r="S9" s="15" t="s">
        <v>182</v>
      </c>
      <c r="T9" s="10">
        <v>2003</v>
      </c>
      <c r="U9" s="10" t="s">
        <v>137</v>
      </c>
      <c r="W9" s="48" t="str">
        <f>HYPERLINK("https://www.thewindpower.net/windfarm_en_3689.php","Link")</f>
        <v>Link</v>
      </c>
      <c r="X9" s="17">
        <v>45212</v>
      </c>
    </row>
    <row r="10" spans="1:24" ht="12.75">
      <c r="A10" s="10">
        <v>2906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127</v>
      </c>
      <c r="G10" s="16">
        <v>-5.2550755</v>
      </c>
      <c r="H10" s="16">
        <v>-35.918997</v>
      </c>
      <c r="I10" s="10" t="s">
        <v>128</v>
      </c>
      <c r="J10" s="10" t="s">
        <v>129</v>
      </c>
      <c r="K10" s="15" t="s">
        <v>130</v>
      </c>
      <c r="L10" s="10" t="s">
        <v>131</v>
      </c>
      <c r="M10" s="10" t="s">
        <v>132</v>
      </c>
      <c r="N10" s="10" t="s">
        <v>128</v>
      </c>
      <c r="O10" s="10">
        <v>15</v>
      </c>
      <c r="P10" s="15">
        <v>30000</v>
      </c>
      <c r="Q10" s="10" t="s">
        <v>133</v>
      </c>
      <c r="R10" s="10" t="s">
        <v>134</v>
      </c>
      <c r="S10" s="15" t="s">
        <v>135</v>
      </c>
      <c r="T10" s="10" t="s">
        <v>136</v>
      </c>
      <c r="U10" s="10" t="s">
        <v>137</v>
      </c>
      <c r="W10" s="48" t="str">
        <f>HYPERLINK("https://www.thewindpower.net/windfarm_en_2906.php","Link")</f>
        <v>Link</v>
      </c>
      <c r="X10" s="17">
        <v>45212</v>
      </c>
    </row>
    <row r="11" spans="1:24" ht="12.75">
      <c r="A11" s="10">
        <v>3682</v>
      </c>
      <c r="B11" s="58" t="s">
        <v>138</v>
      </c>
      <c r="C11" s="58" t="s">
        <v>139</v>
      </c>
      <c r="D11" s="58" t="s">
        <v>140</v>
      </c>
      <c r="E11" s="10" t="s">
        <v>140</v>
      </c>
      <c r="F11" s="15" t="s">
        <v>128</v>
      </c>
      <c r="G11" s="16">
        <v>-28.3874024</v>
      </c>
      <c r="H11" s="16">
        <v>-49.5621355</v>
      </c>
      <c r="I11" s="10" t="s">
        <v>128</v>
      </c>
      <c r="J11" s="10" t="s">
        <v>129</v>
      </c>
      <c r="K11" s="15" t="s">
        <v>130</v>
      </c>
      <c r="L11" s="10" t="s">
        <v>141</v>
      </c>
      <c r="M11" s="10" t="s">
        <v>142</v>
      </c>
      <c r="N11" s="10" t="s">
        <v>128</v>
      </c>
      <c r="O11" s="10">
        <v>1</v>
      </c>
      <c r="P11" s="15">
        <v>600</v>
      </c>
      <c r="Q11" s="10" t="s">
        <v>143</v>
      </c>
      <c r="R11" s="10" t="s">
        <v>128</v>
      </c>
      <c r="S11" s="15" t="s">
        <v>144</v>
      </c>
      <c r="T11" s="10" t="s">
        <v>145</v>
      </c>
      <c r="U11" s="10" t="s">
        <v>137</v>
      </c>
      <c r="W11" s="48" t="str">
        <f>HYPERLINK("https://www.thewindpower.net/windfarm_en_3682.php","Link")</f>
        <v>Link</v>
      </c>
      <c r="X11" s="17">
        <v>43710</v>
      </c>
    </row>
    <row r="12" spans="1:24" ht="12.75">
      <c r="A12" s="10">
        <v>3687</v>
      </c>
      <c r="B12" s="58" t="s">
        <v>138</v>
      </c>
      <c r="C12" s="58" t="s">
        <v>139</v>
      </c>
      <c r="D12" s="58" t="s">
        <v>173</v>
      </c>
      <c r="E12" s="10" t="s">
        <v>174</v>
      </c>
      <c r="F12" s="15" t="s">
        <v>128</v>
      </c>
      <c r="G12" s="16">
        <v>-26.5689285</v>
      </c>
      <c r="H12" s="16">
        <v>-51.6726165</v>
      </c>
      <c r="I12" s="10" t="s">
        <v>128</v>
      </c>
      <c r="J12" s="10" t="s">
        <v>129</v>
      </c>
      <c r="K12" s="15" t="s">
        <v>130</v>
      </c>
      <c r="L12" s="10" t="s">
        <v>131</v>
      </c>
      <c r="M12" s="10" t="s">
        <v>142</v>
      </c>
      <c r="N12" s="10" t="s">
        <v>128</v>
      </c>
      <c r="O12" s="10">
        <v>8</v>
      </c>
      <c r="P12" s="15">
        <v>4800</v>
      </c>
      <c r="Q12" s="10" t="s">
        <v>175</v>
      </c>
      <c r="R12" s="10" t="s">
        <v>176</v>
      </c>
      <c r="S12" s="15" t="s">
        <v>177</v>
      </c>
      <c r="T12" s="10" t="s">
        <v>178</v>
      </c>
      <c r="U12" s="10" t="s">
        <v>137</v>
      </c>
      <c r="W12" s="48" t="str">
        <f>HYPERLINK("https://www.thewindpower.net/windfarm_en_3687.php","Link")</f>
        <v>Link</v>
      </c>
      <c r="X12" s="17">
        <v>45212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/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280</v>
      </c>
      <c r="B3" s="36" t="s">
        <v>195</v>
      </c>
      <c r="C3" s="36" t="s">
        <v>130</v>
      </c>
      <c r="D3" s="36" t="s">
        <v>130</v>
      </c>
      <c r="E3" s="36" t="s">
        <v>129</v>
      </c>
      <c r="F3" s="36" t="s">
        <v>128</v>
      </c>
      <c r="G3" s="36" t="s">
        <v>128</v>
      </c>
      <c r="H3" s="37" t="s">
        <v>128</v>
      </c>
      <c r="I3" s="36" t="s">
        <v>128</v>
      </c>
      <c r="J3" s="36" t="s">
        <v>128</v>
      </c>
      <c r="K3" s="63" t="str">
        <f>HYPERLINK("https://www.thewindpower.net/actors_main_en_280.php","Link")</f>
        <v>Link</v>
      </c>
      <c r="L3" s="51">
        <v>45310</v>
      </c>
    </row>
    <row r="4" spans="1:12" ht="45">
      <c r="A4" s="36">
        <v>67</v>
      </c>
      <c r="B4" s="36" t="s">
        <v>188</v>
      </c>
      <c r="C4" s="36" t="s">
        <v>129</v>
      </c>
      <c r="D4" s="36" t="s">
        <v>129</v>
      </c>
      <c r="E4" s="36" t="s">
        <v>129</v>
      </c>
      <c r="F4" s="62" t="s">
        <v>189</v>
      </c>
      <c r="G4" s="36" t="s">
        <v>190</v>
      </c>
      <c r="H4" s="37" t="s">
        <v>128</v>
      </c>
      <c r="I4" s="36" t="s">
        <v>191</v>
      </c>
      <c r="J4" s="36" t="s">
        <v>192</v>
      </c>
      <c r="K4" s="63" t="str">
        <f>HYPERLINK("https://www.thewindpower.net/actors_main_en_67.php","Link")</f>
        <v>Link</v>
      </c>
      <c r="L4" s="51">
        <v>45335</v>
      </c>
    </row>
    <row r="5" spans="1:12" ht="15">
      <c r="A5" s="36">
        <v>435</v>
      </c>
      <c r="B5" s="36" t="s">
        <v>196</v>
      </c>
      <c r="C5" s="36" t="s">
        <v>130</v>
      </c>
      <c r="D5" s="36" t="s">
        <v>130</v>
      </c>
      <c r="E5" s="36" t="s">
        <v>129</v>
      </c>
      <c r="F5" s="36" t="s">
        <v>128</v>
      </c>
      <c r="G5" s="36" t="s">
        <v>128</v>
      </c>
      <c r="H5" s="37" t="s">
        <v>128</v>
      </c>
      <c r="I5" s="36" t="s">
        <v>128</v>
      </c>
      <c r="J5" s="36" t="s">
        <v>197</v>
      </c>
      <c r="K5" s="63" t="str">
        <f>HYPERLINK("https://www.thewindpower.net/actors_main_en_435.php","Link")</f>
        <v>Link</v>
      </c>
      <c r="L5" s="51">
        <v>45310</v>
      </c>
    </row>
    <row r="6" spans="1:12" ht="15">
      <c r="A6" s="36">
        <v>84</v>
      </c>
      <c r="B6" s="36" t="s">
        <v>193</v>
      </c>
      <c r="C6" s="36" t="s">
        <v>129</v>
      </c>
      <c r="D6" s="36" t="s">
        <v>129</v>
      </c>
      <c r="E6" s="36" t="s">
        <v>130</v>
      </c>
      <c r="F6" s="36" t="s">
        <v>128</v>
      </c>
      <c r="G6" s="36" t="s">
        <v>128</v>
      </c>
      <c r="H6" s="37" t="s">
        <v>128</v>
      </c>
      <c r="I6" s="36" t="s">
        <v>128</v>
      </c>
      <c r="J6" s="36" t="s">
        <v>128</v>
      </c>
      <c r="K6" s="63" t="str">
        <f>HYPERLINK("https://www.thewindpower.net/actors_main_en_84.php","Link")</f>
        <v>Link</v>
      </c>
      <c r="L6" s="51">
        <v>45316</v>
      </c>
    </row>
    <row r="7" spans="1:12" ht="15">
      <c r="A7" s="36">
        <v>147</v>
      </c>
      <c r="B7" s="36" t="s">
        <v>194</v>
      </c>
      <c r="C7" s="36" t="s">
        <v>130</v>
      </c>
      <c r="D7" s="36" t="s">
        <v>130</v>
      </c>
      <c r="E7" s="36" t="s">
        <v>129</v>
      </c>
      <c r="F7" s="36" t="s">
        <v>128</v>
      </c>
      <c r="G7" s="36" t="s">
        <v>128</v>
      </c>
      <c r="H7" s="37" t="s">
        <v>128</v>
      </c>
      <c r="I7" s="36" t="s">
        <v>128</v>
      </c>
      <c r="J7" s="36" t="s">
        <v>128</v>
      </c>
      <c r="K7" s="63" t="str">
        <f>HYPERLINK("https://www.thewindpower.net/actors_main_en_147.php","Link")</f>
        <v>Link</v>
      </c>
      <c r="L7" s="51">
        <v>45314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156</v>
      </c>
      <c r="B3" s="41" t="s">
        <v>199</v>
      </c>
      <c r="C3" s="41" t="s">
        <v>200</v>
      </c>
      <c r="D3" s="41" t="s">
        <v>201</v>
      </c>
      <c r="E3" s="41" t="s">
        <v>128</v>
      </c>
      <c r="F3" s="41" t="s">
        <v>202</v>
      </c>
      <c r="G3" s="41" t="s">
        <v>203</v>
      </c>
      <c r="H3" s="41" t="s">
        <v>204</v>
      </c>
      <c r="I3" s="41" t="s">
        <v>204</v>
      </c>
      <c r="J3" s="41" t="s">
        <v>130</v>
      </c>
      <c r="K3" s="41">
        <v>2011</v>
      </c>
      <c r="L3" s="41" t="s">
        <v>205</v>
      </c>
      <c r="M3" s="41" t="s">
        <v>204</v>
      </c>
      <c r="N3" s="48" t="str">
        <f>HYPERLINK("https://www.thewindpower.net/manufacturer_en_156.php","Link")</f>
        <v>Link</v>
      </c>
      <c r="O3" s="47">
        <v>45386</v>
      </c>
    </row>
    <row r="4" spans="1:15" ht="12.75">
      <c r="A4" s="41">
        <v>143</v>
      </c>
      <c r="B4" s="41" t="s">
        <v>131</v>
      </c>
      <c r="C4" s="41" t="s">
        <v>128</v>
      </c>
      <c r="D4" s="41" t="s">
        <v>128</v>
      </c>
      <c r="E4" s="41" t="s">
        <v>128</v>
      </c>
      <c r="F4" s="41" t="s">
        <v>128</v>
      </c>
      <c r="G4" s="41" t="s">
        <v>128</v>
      </c>
      <c r="H4" s="41" t="s">
        <v>141</v>
      </c>
      <c r="I4" s="41" t="s">
        <v>141</v>
      </c>
      <c r="J4" s="41" t="s">
        <v>129</v>
      </c>
      <c r="K4" s="41">
        <v>1995</v>
      </c>
      <c r="L4" s="41" t="s">
        <v>198</v>
      </c>
      <c r="M4" s="41">
        <v>2020</v>
      </c>
      <c r="N4" s="48" t="str">
        <f>HYPERLINK("https://www.thewindpower.net/manufacturer_en_143.php","Link")</f>
        <v>Link</v>
      </c>
      <c r="O4" s="47">
        <v>45364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</v>
      </c>
      <c r="C3" s="49">
        <v>3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17</v>
      </c>
      <c r="C4" s="49">
        <v>17</v>
      </c>
      <c r="D4" s="49">
        <v>0</v>
      </c>
      <c r="F4" s="41">
        <v>1998</v>
      </c>
      <c r="G4" s="49">
        <f aca="true" t="shared" si="0" ref="G4:I7">B4-B3</f>
        <v>14</v>
      </c>
      <c r="H4" s="49">
        <f t="shared" si="0"/>
        <v>14</v>
      </c>
      <c r="I4" s="49">
        <f t="shared" si="0"/>
        <v>0</v>
      </c>
      <c r="K4" s="41">
        <v>1998</v>
      </c>
      <c r="L4" s="56">
        <f aca="true" t="shared" si="1" ref="L4:M7">(B4-B3)/B3</f>
        <v>4.666666666666667</v>
      </c>
      <c r="M4" s="56">
        <f t="shared" si="1"/>
        <v>4.666666666666667</v>
      </c>
      <c r="N4" s="56">
        <v>0</v>
      </c>
    </row>
    <row r="5" spans="1:14" ht="12.75">
      <c r="A5" s="41">
        <v>1999</v>
      </c>
      <c r="B5" s="49">
        <v>19</v>
      </c>
      <c r="C5" s="49">
        <v>19</v>
      </c>
      <c r="D5" s="49">
        <v>0</v>
      </c>
      <c r="F5" s="41">
        <v>1999</v>
      </c>
      <c r="G5" s="49">
        <f t="shared" si="0"/>
        <v>2</v>
      </c>
      <c r="H5" s="49">
        <f t="shared" si="0"/>
        <v>2</v>
      </c>
      <c r="I5" s="49">
        <f t="shared" si="0"/>
        <v>0</v>
      </c>
      <c r="K5" s="41">
        <v>1999</v>
      </c>
      <c r="L5" s="56">
        <f t="shared" si="1"/>
        <v>0.11764705882352941</v>
      </c>
      <c r="M5" s="56">
        <f t="shared" si="1"/>
        <v>0.11764705882352941</v>
      </c>
      <c r="N5" s="56">
        <v>0</v>
      </c>
    </row>
    <row r="6" spans="1:14" ht="12.75">
      <c r="A6" s="41">
        <v>2000</v>
      </c>
      <c r="B6" s="49">
        <v>22</v>
      </c>
      <c r="C6" s="49">
        <v>22</v>
      </c>
      <c r="D6" s="49">
        <v>0</v>
      </c>
      <c r="F6" s="41">
        <v>2000</v>
      </c>
      <c r="G6" s="49">
        <f t="shared" si="0"/>
        <v>3</v>
      </c>
      <c r="H6" s="49">
        <f t="shared" si="0"/>
        <v>3</v>
      </c>
      <c r="I6" s="49">
        <f t="shared" si="0"/>
        <v>0</v>
      </c>
      <c r="K6" s="41">
        <v>2000</v>
      </c>
      <c r="L6" s="56">
        <f t="shared" si="1"/>
        <v>0.15789473684210525</v>
      </c>
      <c r="M6" s="56">
        <f t="shared" si="1"/>
        <v>0.15789473684210525</v>
      </c>
      <c r="N6" s="56">
        <v>0</v>
      </c>
    </row>
    <row r="7" spans="1:14" ht="12.75">
      <c r="A7" s="41">
        <v>2001</v>
      </c>
      <c r="B7" s="49">
        <v>24</v>
      </c>
      <c r="C7" s="49">
        <v>24</v>
      </c>
      <c r="D7" s="49">
        <v>0</v>
      </c>
      <c r="F7" s="41">
        <v>2001</v>
      </c>
      <c r="G7" s="49">
        <f t="shared" si="0"/>
        <v>2</v>
      </c>
      <c r="H7" s="49">
        <f t="shared" si="0"/>
        <v>2</v>
      </c>
      <c r="I7" s="49">
        <f t="shared" si="0"/>
        <v>0</v>
      </c>
      <c r="K7" s="41">
        <v>2001</v>
      </c>
      <c r="L7" s="56">
        <f t="shared" si="1"/>
        <v>0.09090909090909091</v>
      </c>
      <c r="M7" s="56">
        <f t="shared" si="1"/>
        <v>0.09090909090909091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2024-04-10T13:47:55Z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