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<sst xmlns="http://schemas.openxmlformats.org/spreadsheetml/2006/main" count="461" uniqueCount="203">
  <si>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</si>
  <si>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</si>
  <si>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</si>
  <si>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</si>
  <si>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</si>
  <si>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</si>
  <si>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</si>
  <si>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</si>
  <si>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</si>
  <si>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</si>
  <si>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</si>
  <si>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</si>
  <si>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</si>
  <si>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</si>
  <si>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</si>
  <si>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</si>
  <si>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</si>
  <si>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</si>
  <si>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</si>
  <si>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</si>
  <si>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</si>
  <si>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</si>
  <si>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</si>
  <si>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</si>
  <si>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</si>
  <si>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</si>
  <si>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</si>
  <si>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</si>
  <si>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</si>
  <si>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</si>
  <si>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</si>
  <si>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</si>
  <si>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</si>
  <si>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</si>
  <si>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</si>
  <si>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</si>
  <si>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</si>
  <si>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</si>
  <si>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</si>
  <si>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</si>
  <si>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</si>
  <si>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</si>
  <si>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</si>
  <si>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</si>
  <si>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</si>
  <si>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</si>
  <si>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</si>
  <si>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</si>
  <si>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</si>
  <si>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</si>
  <si>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</si>
  <si>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</si>
  <si>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</si>
  <si>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</si>
  <si>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</si>
  <si>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</si>
  <si>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</si>
  <si>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</si>
  <si>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</si>
  <si>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</si>
  <si>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</si>
  <si>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</si>
  <si>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</si>
  <si>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</si>
  <si>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</si>
  <si>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</si>
  <si>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</si>
  <si>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</si>
  <si>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</si>
  <si>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</si>
  <si>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</si>
  <si>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</si>
  <si>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</si>
  <si>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</si>
  <si>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</si>
  <si>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</si>
  <si>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</si>
  <si>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</si>
  <si>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</si>
  <si>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</si>
  <si>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</si>
  <si>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</si>
  <si>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</si>
  <si>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</si>
  <si>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</si>
  <si>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</si>
  <si>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</si>
  <si>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</si>
  <si>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</si>
  <si>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</si>
  <si>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</si>
  <si>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</si>
  <si>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</si>
  <si>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</si>
  <si>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</si>
  <si>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</si>
  <si>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</si>
  <si>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</si>
  <si>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</si>
  <si>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</si>
  <si>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</si>
  <si>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</si>
  <si>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</si>
  <si>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</si>
  <si>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</si>
  <si>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</si>
  <si>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</si>
  <si>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</si>
  <si>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</si>
  <si>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</si>
  <si>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</si>
  <si>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</si>
  <si>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</si>
  <si>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</si>
  <si>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</si>
  <si>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</si>
  <si>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</si>
  <si>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</si>
  <si>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</si>
  <si>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</si>
  <si>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</si>
  <si>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</si>
  <si>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</si>
  <si>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</si>
  <si>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Fujian</t>
  </si>
  <si>
    <t>Putian</t>
  </si>
  <si>
    <t>Nanri</t>
  </si>
  <si>
    <t>Yes</t>
  </si>
  <si>
    <t>No</t>
  </si>
  <si>
    <t>Production</t>
  </si>
  <si>
    <t>Shandong</t>
  </si>
  <si>
    <t>Zhenglu Zhen</t>
  </si>
  <si>
    <t>Shanghe</t>
  </si>
  <si>
    <t>Shanxi</t>
  </si>
  <si>
    <t>Ningwu</t>
  </si>
  <si>
    <t>Zhaojiashan</t>
  </si>
  <si>
    <t>Shangdong Power Construction Company</t>
  </si>
  <si>
    <t>Liaoning</t>
  </si>
  <si>
    <t>Changtu</t>
  </si>
  <si>
    <t>Goldwind</t>
  </si>
  <si>
    <t>S50/750</t>
  </si>
  <si>
    <t>Concord New Energy (China Windpower)</t>
  </si>
  <si>
    <t>Zhejiang</t>
  </si>
  <si>
    <t>Changshan</t>
  </si>
  <si>
    <t>Envision</t>
  </si>
  <si>
    <t>China Resources</t>
  </si>
  <si>
    <t>Ningxia</t>
  </si>
  <si>
    <t>Wuzhong 1</t>
  </si>
  <si>
    <t>Wuzhong 2</t>
  </si>
  <si>
    <t>Xinjiang</t>
  </si>
  <si>
    <t>Dabancheng</t>
  </si>
  <si>
    <t>Chaiwopu (No.2)</t>
  </si>
  <si>
    <t>Neg Micon</t>
  </si>
  <si>
    <t>NM48/750</t>
  </si>
  <si>
    <t>LongYuan</t>
  </si>
  <si>
    <t>Hainan</t>
  </si>
  <si>
    <t>Dongfang</t>
  </si>
  <si>
    <t>Yulinzhou</t>
  </si>
  <si>
    <t>Bonus</t>
  </si>
  <si>
    <t>B44/600</t>
  </si>
  <si>
    <t>HanNan Guoxin Energy Co..Ltd</t>
  </si>
  <si>
    <t>Qinghai</t>
  </si>
  <si>
    <t>Dagele</t>
  </si>
  <si>
    <t>Gayakou</t>
  </si>
  <si>
    <t>Huanghe Hydropower Development</t>
  </si>
  <si>
    <t>(86) 10-6657 9988</t>
  </si>
  <si>
    <t>(86) 10-63887780</t>
  </si>
  <si>
    <t>lyir@chnenergy.com.cn</t>
  </si>
  <si>
    <t>http://www.clypg.com.cn</t>
  </si>
  <si>
    <t>CLP Group</t>
  </si>
  <si>
    <t>8 Laguna Verde Avenue
Hung Hom, Kowloon
Hong Kong</t>
  </si>
  <si>
    <t>(852) 2678 8111</t>
  </si>
  <si>
    <t>(852) 2760 4448</t>
  </si>
  <si>
    <t>https://www.clpgroup.com/</t>
  </si>
  <si>
    <t>HongChang Power</t>
  </si>
  <si>
    <t>Taipower</t>
  </si>
  <si>
    <t>No.242, Sec. 3, Roosevelt Rd.
 Zhongzheng District
Taipei City 100 - Zip:10016</t>
  </si>
  <si>
    <t>02-23651234</t>
  </si>
  <si>
    <t>http://www.taipower.com.tw</t>
  </si>
  <si>
    <t>China State Power Corp</t>
  </si>
  <si>
    <t>No. 86, West Changan Street
Xicheng District
Beijing City</t>
  </si>
  <si>
    <t>sgcc-info@sgcc.com.cn</t>
  </si>
  <si>
    <t>http://www.sgcc.com.cn</t>
  </si>
  <si>
    <t>Guangdong Mingyang</t>
  </si>
  <si>
    <t>Mingyang Industrial Park--No.22, Huoju Avenue--Zhongshan Torch High-tech Industrial Development Zone--Zhongshan City, Guangdong</t>
  </si>
  <si>
    <t>0760-28138666</t>
  </si>
  <si>
    <t>0760-28138667</t>
  </si>
  <si>
    <t>overseas@mywind.com.cn</t>
  </si>
  <si>
    <t>http://www.mywind.com.cn</t>
  </si>
  <si>
    <t>#NA</t>
  </si>
  <si>
    <t>Active</t>
  </si>
  <si>
    <t>Sany</t>
  </si>
  <si>
    <t>Industrial Park, Economic and Technological Development Zone--Changsha, Hunan--Zip Code: 410100</t>
  </si>
  <si>
    <t>0086-731-85835199</t>
  </si>
  <si>
    <t>sales@sanyglobal.com</t>
  </si>
  <si>
    <t>http://www.sanyglobal.com</t>
  </si>
  <si>
    <t>Shanghai Electric</t>
  </si>
  <si>
    <t>No.110, Middle Sichuan Road--Shanghai</t>
  </si>
  <si>
    <t>(8621) 33261888</t>
  </si>
  <si>
    <t>(8621) 34695780</t>
  </si>
  <si>
    <t>service@shanghai-electric.com</t>
  </si>
  <si>
    <t>http://www.shanghai-electric.com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</si>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</sst>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9874275"/>
        <c:axId val="21759612"/>
      </c:barChart>
      <c:catAx>
        <c:axId val="9874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759612"/>
        <c:crosses val="autoZero"/>
        <c:auto val="1"/>
        <c:lblOffset val="100"/>
        <c:tickLblSkip val="2"/>
        <c:noMultiLvlLbl val="0"/>
      </c:catAx>
      <c:valAx>
        <c:axId val="21759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874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98118"/>
        <c:crosses val="autoZero"/>
        <c:auto val="1"/>
        <c:lblOffset val="100"/>
        <c:tickLblSkip val="2"/>
        <c:noMultiLvlLbl val="0"/>
      </c:catAx>
      <c:valAx>
        <c:axId val="17698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618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5065335"/>
        <c:axId val="24261424"/>
      </c:bar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61424"/>
        <c:crosses val="autoZero"/>
        <c:auto val="1"/>
        <c:lblOffset val="100"/>
        <c:tickLblSkip val="2"/>
        <c:noMultiLvlLbl val="0"/>
      </c:catAx>
      <c:valAx>
        <c:axId val="24261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0653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45414.600497685184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95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25.205395</v>
      </c>
      <c r="H3" s="16">
        <v>119.489098</v>
      </c>
      <c r="I3" s="10" t="s">
        <v>123</v>
      </c>
      <c r="J3" s="10" t="s">
        <v>127</v>
      </c>
      <c r="K3" s="15" t="s">
        <v>128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400000</v>
      </c>
      <c r="Q3" s="10" t="s">
        <v>123</v>
      </c>
      <c r="R3" s="10" t="s">
        <v>123</v>
      </c>
      <c r="S3" s="15" t="s">
        <v>123</v>
      </c>
      <c r="T3" s="10" t="s">
        <v>123</v>
      </c>
      <c r="U3" s="10" t="s">
        <v>129</v>
      </c>
      <c r="W3" s="48" t="str">
        <f>HYPERLINK("https://www.thewindpower.net/windfarm_en_95.php","Link")</f>
        <v>Link</v>
      </c>
      <c r="X3" s="17">
        <v>44526</v>
      </c>
    </row>
    <row r="4" spans="1:24" ht="12.75">
      <c r="A4" s="10">
        <v>712</v>
      </c>
      <c r="B4" s="58" t="s">
        <v>123</v>
      </c>
      <c r="C4" s="58" t="s">
        <v>155</v>
      </c>
      <c r="D4" s="58" t="s">
        <v>156</v>
      </c>
      <c r="E4" s="10" t="s">
        <v>157</v>
      </c>
      <c r="F4" s="15" t="s">
        <v>123</v>
      </c>
      <c r="G4" s="16">
        <v>19.1</v>
      </c>
      <c r="H4" s="16">
        <v>108.7</v>
      </c>
      <c r="I4" s="10">
        <v>38</v>
      </c>
      <c r="J4" s="10" t="s">
        <v>128</v>
      </c>
      <c r="K4" s="15" t="s">
        <v>128</v>
      </c>
      <c r="L4" s="10" t="s">
        <v>158</v>
      </c>
      <c r="M4" s="10" t="s">
        <v>159</v>
      </c>
      <c r="N4" s="10" t="s">
        <v>123</v>
      </c>
      <c r="O4" s="10">
        <v>12</v>
      </c>
      <c r="P4" s="15">
        <v>7200</v>
      </c>
      <c r="Q4" s="10" t="s">
        <v>160</v>
      </c>
      <c r="R4" s="10" t="s">
        <v>123</v>
      </c>
      <c r="S4" s="15" t="s">
        <v>123</v>
      </c>
      <c r="T4" s="10" t="s">
        <v>123</v>
      </c>
      <c r="U4" s="10" t="s">
        <v>129</v>
      </c>
      <c r="W4" s="48" t="str">
        <f>HYPERLINK("https://www.thewindpower.net/windfarm_en_712.php","Link")</f>
        <v>Link</v>
      </c>
      <c r="X4" s="17">
        <v>42187</v>
      </c>
    </row>
    <row r="5" spans="1:24" ht="12.75">
      <c r="A5" s="10">
        <v>452</v>
      </c>
      <c r="B5" s="58" t="s">
        <v>123</v>
      </c>
      <c r="C5" s="58" t="s">
        <v>137</v>
      </c>
      <c r="D5" s="58" t="s">
        <v>138</v>
      </c>
      <c r="E5" s="10" t="s">
        <v>138</v>
      </c>
      <c r="F5" s="15" t="s">
        <v>123</v>
      </c>
      <c r="G5" s="16">
        <v>42.976093</v>
      </c>
      <c r="H5" s="16">
        <v>123.8212903</v>
      </c>
      <c r="I5" s="10" t="s">
        <v>123</v>
      </c>
      <c r="J5" s="10" t="s">
        <v>128</v>
      </c>
      <c r="K5" s="15" t="s">
        <v>128</v>
      </c>
      <c r="L5" s="10" t="s">
        <v>139</v>
      </c>
      <c r="M5" s="10" t="s">
        <v>140</v>
      </c>
      <c r="N5" s="10">
        <v>60</v>
      </c>
      <c r="O5" s="10">
        <v>67</v>
      </c>
      <c r="P5" s="15">
        <v>50250</v>
      </c>
      <c r="Q5" s="10" t="s">
        <v>123</v>
      </c>
      <c r="R5" s="10" t="s">
        <v>123</v>
      </c>
      <c r="S5" s="15" t="s">
        <v>141</v>
      </c>
      <c r="T5" s="10">
        <v>2006</v>
      </c>
      <c r="U5" s="10" t="s">
        <v>129</v>
      </c>
      <c r="W5" s="48" t="str">
        <f>HYPERLINK("https://www.thewindpower.net/windfarm_en_452.php","Link")</f>
        <v>Link</v>
      </c>
      <c r="X5" s="17">
        <v>44795</v>
      </c>
    </row>
    <row r="6" spans="1:24" ht="12.75">
      <c r="A6" s="10">
        <v>709</v>
      </c>
      <c r="B6" s="58" t="s">
        <v>123</v>
      </c>
      <c r="C6" s="58" t="s">
        <v>146</v>
      </c>
      <c r="D6" s="58" t="s">
        <v>123</v>
      </c>
      <c r="E6" s="10" t="s">
        <v>147</v>
      </c>
      <c r="F6" s="15" t="s">
        <v>123</v>
      </c>
      <c r="G6" s="16">
        <v>38.18</v>
      </c>
      <c r="H6" s="16">
        <v>105.76</v>
      </c>
      <c r="I6" s="10" t="s">
        <v>123</v>
      </c>
      <c r="J6" s="10" t="s">
        <v>128</v>
      </c>
      <c r="K6" s="15" t="s">
        <v>128</v>
      </c>
      <c r="L6" s="10" t="s">
        <v>123</v>
      </c>
      <c r="M6" s="10" t="s">
        <v>123</v>
      </c>
      <c r="N6" s="10" t="s">
        <v>123</v>
      </c>
      <c r="O6" s="10">
        <v>49</v>
      </c>
      <c r="P6" s="15">
        <v>36750</v>
      </c>
      <c r="Q6" s="10" t="s">
        <v>123</v>
      </c>
      <c r="R6" s="10" t="s">
        <v>123</v>
      </c>
      <c r="S6" s="15" t="s">
        <v>123</v>
      </c>
      <c r="T6" s="10" t="s">
        <v>123</v>
      </c>
      <c r="U6" s="10" t="s">
        <v>129</v>
      </c>
      <c r="W6" s="48" t="str">
        <f>HYPERLINK("https://www.thewindpower.net/windfarm_en_709.php","Link")</f>
        <v>Link</v>
      </c>
      <c r="X6" s="17">
        <v>43612</v>
      </c>
    </row>
    <row r="7" spans="1:24" ht="12.75">
      <c r="A7" s="10">
        <v>710</v>
      </c>
      <c r="B7" s="58" t="s">
        <v>123</v>
      </c>
      <c r="C7" s="58" t="s">
        <v>146</v>
      </c>
      <c r="D7" s="58" t="s">
        <v>123</v>
      </c>
      <c r="E7" s="10" t="s">
        <v>148</v>
      </c>
      <c r="F7" s="15" t="s">
        <v>123</v>
      </c>
      <c r="G7" s="16">
        <v>38.14</v>
      </c>
      <c r="H7" s="16">
        <v>105.91</v>
      </c>
      <c r="I7" s="10" t="s">
        <v>123</v>
      </c>
      <c r="J7" s="10" t="s">
        <v>128</v>
      </c>
      <c r="K7" s="15" t="s">
        <v>128</v>
      </c>
      <c r="L7" s="10" t="s">
        <v>123</v>
      </c>
      <c r="M7" s="10" t="s">
        <v>123</v>
      </c>
      <c r="N7" s="10" t="s">
        <v>123</v>
      </c>
      <c r="O7" s="10">
        <v>11</v>
      </c>
      <c r="P7" s="15">
        <v>8250</v>
      </c>
      <c r="Q7" s="10" t="s">
        <v>123</v>
      </c>
      <c r="R7" s="10" t="s">
        <v>123</v>
      </c>
      <c r="S7" s="15" t="s">
        <v>123</v>
      </c>
      <c r="T7" s="10" t="s">
        <v>123</v>
      </c>
      <c r="U7" s="10" t="s">
        <v>129</v>
      </c>
      <c r="W7" s="48" t="str">
        <f>HYPERLINK("https://www.thewindpower.net/windfarm_en_710.php","Link")</f>
        <v>Link</v>
      </c>
      <c r="X7" s="17">
        <v>43612</v>
      </c>
    </row>
    <row r="8" spans="1:24" ht="12.75">
      <c r="A8" s="10">
        <v>889</v>
      </c>
      <c r="B8" s="58" t="s">
        <v>123</v>
      </c>
      <c r="C8" s="58" t="s">
        <v>161</v>
      </c>
      <c r="D8" s="58" t="s">
        <v>162</v>
      </c>
      <c r="E8" s="10" t="s">
        <v>163</v>
      </c>
      <c r="F8" s="15" t="s">
        <v>123</v>
      </c>
      <c r="G8" s="16">
        <v>36.620901</v>
      </c>
      <c r="H8" s="16">
        <v>101.780199</v>
      </c>
      <c r="I8" s="10" t="s">
        <v>123</v>
      </c>
      <c r="J8" s="10" t="s">
        <v>128</v>
      </c>
      <c r="K8" s="15" t="s">
        <v>128</v>
      </c>
      <c r="L8" s="10" t="s">
        <v>123</v>
      </c>
      <c r="M8" s="10" t="s">
        <v>123</v>
      </c>
      <c r="N8" s="10" t="s">
        <v>123</v>
      </c>
      <c r="O8" s="10">
        <v>1</v>
      </c>
      <c r="P8" s="15">
        <v>1500</v>
      </c>
      <c r="Q8" s="10" t="s">
        <v>164</v>
      </c>
      <c r="R8" s="10" t="s">
        <v>123</v>
      </c>
      <c r="S8" s="15" t="s">
        <v>123</v>
      </c>
      <c r="T8" s="10">
        <v>2015</v>
      </c>
      <c r="U8" s="10" t="s">
        <v>129</v>
      </c>
      <c r="W8" s="48" t="str">
        <f>HYPERLINK("https://www.thewindpower.net/windfarm_en_889.php","Link")</f>
        <v>Link</v>
      </c>
      <c r="X8" s="17">
        <v>44795</v>
      </c>
    </row>
    <row r="9" spans="1:24" ht="12.75">
      <c r="A9" s="10">
        <v>318</v>
      </c>
      <c r="B9" s="58" t="s">
        <v>123</v>
      </c>
      <c r="C9" s="58" t="s">
        <v>130</v>
      </c>
      <c r="D9" s="58" t="s">
        <v>131</v>
      </c>
      <c r="E9" s="10" t="s">
        <v>132</v>
      </c>
      <c r="F9" s="15" t="s">
        <v>123</v>
      </c>
      <c r="G9" s="16">
        <v>36.325</v>
      </c>
      <c r="H9" s="16">
        <v>117.331</v>
      </c>
      <c r="I9" s="10" t="s">
        <v>123</v>
      </c>
      <c r="J9" s="10" t="s">
        <v>128</v>
      </c>
      <c r="K9" s="15" t="s">
        <v>128</v>
      </c>
      <c r="L9" s="10" t="s">
        <v>123</v>
      </c>
      <c r="M9" s="10" t="s">
        <v>123</v>
      </c>
      <c r="N9" s="10" t="s">
        <v>123</v>
      </c>
      <c r="O9" s="10" t="s">
        <v>123</v>
      </c>
      <c r="P9" s="15">
        <v>100000</v>
      </c>
      <c r="Q9" s="10" t="s">
        <v>123</v>
      </c>
      <c r="R9" s="10" t="s">
        <v>123</v>
      </c>
      <c r="S9" s="15" t="s">
        <v>123</v>
      </c>
      <c r="T9" s="10">
        <v>2020</v>
      </c>
      <c r="U9" s="10" t="s">
        <v>129</v>
      </c>
      <c r="W9" s="48" t="str">
        <f>HYPERLINK("https://www.thewindpower.net/windfarm_en_318.php","Link")</f>
        <v>Link</v>
      </c>
      <c r="X9" s="17">
        <v>44795</v>
      </c>
    </row>
    <row r="10" spans="1:24" ht="12.75">
      <c r="A10" s="10">
        <v>365</v>
      </c>
      <c r="B10" s="58" t="s">
        <v>123</v>
      </c>
      <c r="C10" s="58" t="s">
        <v>133</v>
      </c>
      <c r="D10" s="58" t="s">
        <v>134</v>
      </c>
      <c r="E10" s="10" t="s">
        <v>135</v>
      </c>
      <c r="F10" s="15" t="s">
        <v>123</v>
      </c>
      <c r="G10" s="16">
        <v>39.001524</v>
      </c>
      <c r="H10" s="16">
        <v>112.304721999999</v>
      </c>
      <c r="I10" s="10" t="s">
        <v>123</v>
      </c>
      <c r="J10" s="10" t="s">
        <v>128</v>
      </c>
      <c r="K10" s="15" t="s">
        <v>128</v>
      </c>
      <c r="L10" s="10" t="s">
        <v>123</v>
      </c>
      <c r="M10" s="10" t="s">
        <v>123</v>
      </c>
      <c r="N10" s="10" t="s">
        <v>123</v>
      </c>
      <c r="O10" s="10" t="s">
        <v>123</v>
      </c>
      <c r="P10" s="15">
        <v>49500</v>
      </c>
      <c r="Q10" s="10" t="s">
        <v>136</v>
      </c>
      <c r="R10" s="10" t="s">
        <v>123</v>
      </c>
      <c r="S10" s="15" t="s">
        <v>123</v>
      </c>
      <c r="T10" s="10" t="s">
        <v>123</v>
      </c>
      <c r="U10" s="10" t="s">
        <v>129</v>
      </c>
      <c r="W10" s="48" t="str">
        <f>HYPERLINK("https://www.thewindpower.net/windfarm_en_365.php","Link")</f>
        <v>Link</v>
      </c>
      <c r="X10" s="17">
        <v>42700</v>
      </c>
    </row>
    <row r="11" spans="1:24" ht="12.75">
      <c r="A11" s="10">
        <v>711</v>
      </c>
      <c r="B11" s="58" t="s">
        <v>123</v>
      </c>
      <c r="C11" s="58" t="s">
        <v>149</v>
      </c>
      <c r="D11" s="58" t="s">
        <v>150</v>
      </c>
      <c r="E11" s="10" t="s">
        <v>151</v>
      </c>
      <c r="F11" s="15" t="s">
        <v>123</v>
      </c>
      <c r="G11" s="16">
        <v>43.57</v>
      </c>
      <c r="H11" s="16">
        <v>87.87</v>
      </c>
      <c r="I11" s="10">
        <v>1150</v>
      </c>
      <c r="J11" s="10" t="s">
        <v>128</v>
      </c>
      <c r="K11" s="15" t="s">
        <v>128</v>
      </c>
      <c r="L11" s="10" t="s">
        <v>152</v>
      </c>
      <c r="M11" s="10" t="s">
        <v>153</v>
      </c>
      <c r="N11" s="10" t="s">
        <v>123</v>
      </c>
      <c r="O11" s="10">
        <v>10</v>
      </c>
      <c r="P11" s="15">
        <v>7500</v>
      </c>
      <c r="Q11" s="10" t="s">
        <v>154</v>
      </c>
      <c r="R11" s="10" t="s">
        <v>154</v>
      </c>
      <c r="S11" s="15" t="s">
        <v>154</v>
      </c>
      <c r="T11" s="10" t="s">
        <v>123</v>
      </c>
      <c r="U11" s="10" t="s">
        <v>129</v>
      </c>
      <c r="W11" s="48" t="str">
        <f>HYPERLINK("https://www.thewindpower.net/windfarm_en_711.php","Link")</f>
        <v>Link</v>
      </c>
      <c r="X11" s="17">
        <v>42187</v>
      </c>
    </row>
    <row r="12" spans="1:24" ht="12.75">
      <c r="A12" s="10">
        <v>575</v>
      </c>
      <c r="B12" s="58" t="s">
        <v>123</v>
      </c>
      <c r="C12" s="58" t="s">
        <v>142</v>
      </c>
      <c r="D12" s="58" t="s">
        <v>123</v>
      </c>
      <c r="E12" s="10" t="s">
        <v>143</v>
      </c>
      <c r="F12" s="15" t="s">
        <v>123</v>
      </c>
      <c r="G12" s="16" t="s">
        <v>123</v>
      </c>
      <c r="H12" s="16" t="s">
        <v>123</v>
      </c>
      <c r="I12" s="10" t="s">
        <v>123</v>
      </c>
      <c r="J12" s="10" t="s">
        <v>128</v>
      </c>
      <c r="K12" s="15" t="s">
        <v>128</v>
      </c>
      <c r="L12" s="10" t="s">
        <v>144</v>
      </c>
      <c r="M12" s="10" t="s">
        <v>123</v>
      </c>
      <c r="N12" s="10" t="s">
        <v>123</v>
      </c>
      <c r="O12" s="10">
        <v>24</v>
      </c>
      <c r="P12" s="15">
        <v>48000</v>
      </c>
      <c r="Q12" s="10" t="s">
        <v>123</v>
      </c>
      <c r="R12" s="10" t="s">
        <v>123</v>
      </c>
      <c r="S12" s="15" t="s">
        <v>145</v>
      </c>
      <c r="T12" s="10">
        <v>2016</v>
      </c>
      <c r="U12" s="10" t="s">
        <v>129</v>
      </c>
      <c r="W12" s="48" t="str">
        <f>HYPERLINK("https://www.thewindpower.net/windfarm_en_575.php","Link")</f>
        <v>Link</v>
      </c>
      <c r="X12" s="17">
        <v>43068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88</v>
      </c>
      <c r="B3" s="36" t="s">
        <v>179</v>
      </c>
      <c r="C3" s="36" t="s">
        <v>128</v>
      </c>
      <c r="D3" s="36" t="s">
        <v>127</v>
      </c>
      <c r="E3" s="36" t="s">
        <v>127</v>
      </c>
      <c r="F3" s="63" t="s">
        <v>180</v>
      </c>
      <c r="G3" s="36" t="s">
        <v>123</v>
      </c>
      <c r="H3" s="37" t="s">
        <v>123</v>
      </c>
      <c r="I3" s="36" t="s">
        <v>181</v>
      </c>
      <c r="J3" s="36" t="s">
        <v>182</v>
      </c>
      <c r="K3" s="62" t="str">
        <f>HYPERLINK("https://www.thewindpower.net/actors_main_en_88.php","Link")</f>
        <v>Link</v>
      </c>
      <c r="L3" s="51">
        <v>45248</v>
      </c>
    </row>
    <row r="4" spans="1:12" ht="45">
      <c r="A4" s="36">
        <v>23</v>
      </c>
      <c r="B4" s="36" t="s">
        <v>169</v>
      </c>
      <c r="C4" s="36" t="s">
        <v>127</v>
      </c>
      <c r="D4" s="36" t="s">
        <v>127</v>
      </c>
      <c r="E4" s="36" t="s">
        <v>127</v>
      </c>
      <c r="F4" s="63" t="s">
        <v>170</v>
      </c>
      <c r="G4" s="36" t="s">
        <v>171</v>
      </c>
      <c r="H4" s="37" t="s">
        <v>172</v>
      </c>
      <c r="I4" s="36" t="s">
        <v>123</v>
      </c>
      <c r="J4" s="36" t="s">
        <v>173</v>
      </c>
      <c r="K4" s="62" t="str">
        <f>HYPERLINK("https://www.thewindpower.net/actors_main_en_23.php","Link")</f>
        <v>Link</v>
      </c>
      <c r="L4" s="51">
        <v>45350</v>
      </c>
    </row>
    <row r="5" spans="1:12" ht="15">
      <c r="A5" s="36">
        <v>28</v>
      </c>
      <c r="B5" s="36" t="s">
        <v>174</v>
      </c>
      <c r="C5" s="36" t="s">
        <v>127</v>
      </c>
      <c r="D5" s="36" t="s">
        <v>127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2" t="str">
        <f>HYPERLINK("https://www.thewindpower.net/actors_main_en_28.php","Link")</f>
        <v>Link</v>
      </c>
      <c r="L5" s="51">
        <v>45275</v>
      </c>
    </row>
    <row r="6" spans="1:12" ht="15">
      <c r="A6" s="36">
        <v>20</v>
      </c>
      <c r="B6" s="36" t="s">
        <v>154</v>
      </c>
      <c r="C6" s="36" t="s">
        <v>127</v>
      </c>
      <c r="D6" s="36" t="s">
        <v>127</v>
      </c>
      <c r="E6" s="36" t="s">
        <v>127</v>
      </c>
      <c r="F6" s="36" t="s">
        <v>123</v>
      </c>
      <c r="G6" s="36" t="s">
        <v>165</v>
      </c>
      <c r="H6" s="37" t="s">
        <v>166</v>
      </c>
      <c r="I6" s="36" t="s">
        <v>167</v>
      </c>
      <c r="J6" s="36" t="s">
        <v>168</v>
      </c>
      <c r="K6" s="62" t="str">
        <f>HYPERLINK("https://www.thewindpower.net/actors_main_en_20.php","Link")</f>
        <v>Link</v>
      </c>
      <c r="L6" s="51">
        <v>45359</v>
      </c>
    </row>
    <row r="7" spans="1:12" ht="45">
      <c r="A7" s="36">
        <v>81</v>
      </c>
      <c r="B7" s="36" t="s">
        <v>175</v>
      </c>
      <c r="C7" s="36" t="s">
        <v>127</v>
      </c>
      <c r="D7" s="36" t="s">
        <v>127</v>
      </c>
      <c r="E7" s="36" t="s">
        <v>127</v>
      </c>
      <c r="F7" s="63" t="s">
        <v>176</v>
      </c>
      <c r="G7" s="36" t="s">
        <v>177</v>
      </c>
      <c r="H7" s="37" t="s">
        <v>123</v>
      </c>
      <c r="I7" s="36" t="s">
        <v>123</v>
      </c>
      <c r="J7" s="36" t="s">
        <v>178</v>
      </c>
      <c r="K7" s="62" t="str">
        <f>HYPERLINK("https://www.thewindpower.net/actors_main_en_81.php","Link")</f>
        <v>Link</v>
      </c>
      <c r="L7" s="51">
        <v>45327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38</v>
      </c>
      <c r="B3" s="41" t="s">
        <v>183</v>
      </c>
      <c r="C3" s="41" t="s">
        <v>184</v>
      </c>
      <c r="D3" s="41" t="s">
        <v>185</v>
      </c>
      <c r="E3" s="41" t="s">
        <v>186</v>
      </c>
      <c r="F3" s="41" t="s">
        <v>187</v>
      </c>
      <c r="G3" s="41" t="s">
        <v>188</v>
      </c>
      <c r="H3" s="41" t="s">
        <v>189</v>
      </c>
      <c r="I3" s="41" t="s">
        <v>189</v>
      </c>
      <c r="J3" s="41" t="s">
        <v>128</v>
      </c>
      <c r="K3" s="41">
        <v>2006</v>
      </c>
      <c r="L3" s="41" t="s">
        <v>190</v>
      </c>
      <c r="M3" s="41" t="s">
        <v>189</v>
      </c>
      <c r="N3" s="48" t="str">
        <f>HYPERLINK("https://www.thewindpower.net/manufacturer_en_38.php","Link")</f>
        <v>Link</v>
      </c>
      <c r="O3" s="47">
        <v>45303</v>
      </c>
    </row>
    <row r="4" spans="1:15" ht="12.75">
      <c r="A4" s="41">
        <v>48</v>
      </c>
      <c r="B4" s="41" t="s">
        <v>191</v>
      </c>
      <c r="C4" s="41" t="s">
        <v>192</v>
      </c>
      <c r="D4" s="41" t="s">
        <v>193</v>
      </c>
      <c r="E4" s="41" t="s">
        <v>123</v>
      </c>
      <c r="F4" s="41" t="s">
        <v>194</v>
      </c>
      <c r="G4" s="41" t="s">
        <v>195</v>
      </c>
      <c r="H4" s="41" t="s">
        <v>189</v>
      </c>
      <c r="I4" s="41" t="s">
        <v>189</v>
      </c>
      <c r="J4" s="41" t="s">
        <v>128</v>
      </c>
      <c r="K4" s="41" t="s">
        <v>123</v>
      </c>
      <c r="L4" s="41" t="s">
        <v>190</v>
      </c>
      <c r="M4" s="41" t="s">
        <v>189</v>
      </c>
      <c r="N4" s="48" t="str">
        <f>HYPERLINK("https://www.thewindpower.net/manufacturer_en_48.php","Link")</f>
        <v>Link</v>
      </c>
      <c r="O4" s="47">
        <v>45355</v>
      </c>
    </row>
    <row r="5" spans="1:15" ht="12.75">
      <c r="A5" s="41">
        <v>52</v>
      </c>
      <c r="B5" s="41" t="s">
        <v>196</v>
      </c>
      <c r="C5" s="41" t="s">
        <v>197</v>
      </c>
      <c r="D5" s="41" t="s">
        <v>198</v>
      </c>
      <c r="E5" s="41" t="s">
        <v>199</v>
      </c>
      <c r="F5" s="41" t="s">
        <v>200</v>
      </c>
      <c r="G5" s="41" t="s">
        <v>201</v>
      </c>
      <c r="H5" s="41" t="s">
        <v>189</v>
      </c>
      <c r="I5" s="41" t="s">
        <v>189</v>
      </c>
      <c r="J5" s="41" t="s">
        <v>128</v>
      </c>
      <c r="K5" s="41" t="s">
        <v>123</v>
      </c>
      <c r="L5" s="41" t="s">
        <v>190</v>
      </c>
      <c r="M5" s="41" t="s">
        <v>189</v>
      </c>
      <c r="N5" s="48" t="str">
        <f>HYPERLINK("https://www.thewindpower.net/manufacturer_en_52.php","Link")</f>
        <v>Link</v>
      </c>
      <c r="O5" s="47">
        <v>45311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146</v>
      </c>
      <c r="C3" s="49">
        <v>146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200</v>
      </c>
      <c r="C4" s="49">
        <v>200</v>
      </c>
      <c r="D4" s="49">
        <v>0</v>
      </c>
      <c r="F4" s="41">
        <v>1998</v>
      </c>
      <c r="G4" s="49">
        <f aca="true" t="shared" si="0" ref="G4:I7">B4-B3</f>
        <v>54</v>
      </c>
      <c r="H4" s="49">
        <f t="shared" si="0"/>
        <v>54</v>
      </c>
      <c r="I4" s="49">
        <f t="shared" si="0"/>
        <v>0</v>
      </c>
      <c r="K4" s="41">
        <v>1998</v>
      </c>
      <c r="L4" s="56">
        <f aca="true" t="shared" si="1" ref="L4:M7">(B4-B3)/B3</f>
        <v>0.3698630136986301</v>
      </c>
      <c r="M4" s="56">
        <f t="shared" si="1"/>
        <v>0.3698630136986301</v>
      </c>
      <c r="N4" s="56">
        <v>0</v>
      </c>
    </row>
    <row r="5" spans="1:14" ht="12.75">
      <c r="A5" s="41">
        <v>1999</v>
      </c>
      <c r="B5" s="49">
        <v>262</v>
      </c>
      <c r="C5" s="49">
        <v>262</v>
      </c>
      <c r="D5" s="49">
        <v>0</v>
      </c>
      <c r="F5" s="41">
        <v>1999</v>
      </c>
      <c r="G5" s="49">
        <f t="shared" si="0"/>
        <v>62</v>
      </c>
      <c r="H5" s="49">
        <f t="shared" si="0"/>
        <v>62</v>
      </c>
      <c r="I5" s="49">
        <f t="shared" si="0"/>
        <v>0</v>
      </c>
      <c r="K5" s="41">
        <v>1999</v>
      </c>
      <c r="L5" s="56">
        <f t="shared" si="1"/>
        <v>0.31</v>
      </c>
      <c r="M5" s="56">
        <f t="shared" si="1"/>
        <v>0.31</v>
      </c>
      <c r="N5" s="56">
        <v>0</v>
      </c>
    </row>
    <row r="6" spans="1:14" ht="12.75">
      <c r="A6" s="41">
        <v>2000</v>
      </c>
      <c r="B6" s="49">
        <v>352</v>
      </c>
      <c r="C6" s="49">
        <v>352</v>
      </c>
      <c r="D6" s="49">
        <v>0</v>
      </c>
      <c r="F6" s="41">
        <v>2000</v>
      </c>
      <c r="G6" s="49">
        <f t="shared" si="0"/>
        <v>90</v>
      </c>
      <c r="H6" s="49">
        <f t="shared" si="0"/>
        <v>90</v>
      </c>
      <c r="I6" s="49">
        <f t="shared" si="0"/>
        <v>0</v>
      </c>
      <c r="K6" s="41">
        <v>2000</v>
      </c>
      <c r="L6" s="56">
        <f t="shared" si="1"/>
        <v>0.3435114503816794</v>
      </c>
      <c r="M6" s="56">
        <f t="shared" si="1"/>
        <v>0.3435114503816794</v>
      </c>
      <c r="N6" s="56">
        <v>0</v>
      </c>
    </row>
    <row r="7" spans="1:14" ht="12.75">
      <c r="A7" s="41">
        <v>2001</v>
      </c>
      <c r="B7" s="49">
        <v>400</v>
      </c>
      <c r="C7" s="49">
        <v>400</v>
      </c>
      <c r="D7" s="49">
        <v>0</v>
      </c>
      <c r="F7" s="41">
        <v>2001</v>
      </c>
      <c r="G7" s="49">
        <f t="shared" si="0"/>
        <v>48</v>
      </c>
      <c r="H7" s="49">
        <f t="shared" si="0"/>
        <v>48</v>
      </c>
      <c r="I7" s="49">
        <f t="shared" si="0"/>
        <v>0</v>
      </c>
      <c r="K7" s="41">
        <v>2001</v>
      </c>
      <c r="L7" s="56">
        <f t="shared" si="1"/>
        <v>0.13636363636363635</v>
      </c>
      <c r="M7" s="56">
        <f t="shared" si="1"/>
        <v>0.13636363636363635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