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<sst xmlns="http://schemas.openxmlformats.org/spreadsheetml/2006/main" count="458" uniqueCount="192">
  <si>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</si>
  <si>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</si>
  <si>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</si>
  <si>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</si>
  <si>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</si>
  <si>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</si>
  <si>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</si>
  <si>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</si>
  <si>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</si>
  <si>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</si>
  <si>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</si>
  <si>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</si>
  <si>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</si>
  <si>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</si>
  <si>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</si>
  <si>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</si>
  <si>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</si>
  <si>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</si>
  <si>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</si>
  <si>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</si>
  <si>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</si>
  <si>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</si>
  <si>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</si>
  <si>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</si>
  <si>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</si>
  <si>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</si>
  <si>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</si>
  <si>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</si>
  <si>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</si>
  <si>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</si>
  <si>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</si>
  <si>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</si>
  <si>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</si>
  <si>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</si>
  <si>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</si>
  <si>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</si>
  <si>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</si>
  <si>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</si>
  <si>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</si>
  <si>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</si>
  <si>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</si>
  <si>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</si>
  <si>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</si>
  <si>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</si>
  <si>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</si>
  <si>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</si>
  <si>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</si>
  <si>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</si>
  <si>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</si>
  <si>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</si>
  <si>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</si>
  <si>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</si>
  <si>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</si>
  <si>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</si>
  <si>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</si>
  <si>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</si>
  <si>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</si>
  <si>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</si>
  <si>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</si>
  <si>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</si>
  <si>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</si>
  <si>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</si>
  <si>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</si>
  <si>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</si>
  <si>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</si>
  <si>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</si>
  <si>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</si>
  <si>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</si>
  <si>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</si>
  <si>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</si>
  <si>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</si>
  <si>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</si>
  <si>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</si>
  <si>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</si>
  <si>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</si>
  <si>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</si>
  <si>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</si>
  <si>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</si>
  <si>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</si>
  <si>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</si>
  <si>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</si>
  <si>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</si>
  <si>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</si>
  <si>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</si>
  <si>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</si>
  <si>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</si>
  <si>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</si>
  <si>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</si>
  <si>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</si>
  <si>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</si>
  <si>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</si>
  <si>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</si>
  <si>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</si>
  <si>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</si>
  <si>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</si>
  <si>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</si>
  <si>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</si>
  <si>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</si>
  <si>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</si>
  <si>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</si>
  <si>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</si>
  <si>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</si>
  <si>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</si>
  <si>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</si>
  <si>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</si>
  <si>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</si>
  <si>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</si>
  <si>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</si>
  <si>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</si>
  <si>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</si>
  <si>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</si>
  <si>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</si>
  <si>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</si>
  <si>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</si>
  <si>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</si>
  <si>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</si>
  <si>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</si>
  <si>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</si>
  <si>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</si>
  <si>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</si>
  <si>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</si>
  <si>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</si>
  <si>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</si>
  <si>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</si>
  <si>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Jeju-do</t>
  </si>
  <si>
    <t>Jeju</t>
  </si>
  <si>
    <t>Hangyeong</t>
  </si>
  <si>
    <t>Yes</t>
  </si>
  <si>
    <t>No</t>
  </si>
  <si>
    <t>Neg Micon</t>
  </si>
  <si>
    <t>NM72c/1500</t>
  </si>
  <si>
    <t>Korea Southern Power</t>
  </si>
  <si>
    <t>2004/02</t>
  </si>
  <si>
    <t>Production</t>
  </si>
  <si>
    <t>Vestas</t>
  </si>
  <si>
    <t>V90/3000</t>
  </si>
  <si>
    <t>2007/12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</si>
  <si>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</si>
  <si>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</si>
  <si>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</si>
  <si>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</si>
  <si>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</si>
  <si>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</si>
  <si>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</si>
  <si>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</si>
  <si>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</si>
  <si>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</si>
  <si>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V80/2000</t>
  </si>
  <si>
    <t>Eurus Energy</t>
  </si>
  <si>
    <t>2005/12</t>
  </si>
  <si>
    <t>Yangyang</t>
  </si>
  <si>
    <t>Acciona</t>
  </si>
  <si>
    <t>AW-1500/77</t>
  </si>
  <si>
    <t>KOMIPO</t>
  </si>
  <si>
    <t>2006/06</t>
  </si>
  <si>
    <t>Peyongchang</t>
  </si>
  <si>
    <t>Jeumont</t>
  </si>
  <si>
    <t>J48/750</t>
  </si>
  <si>
    <t>Dismantled</t>
  </si>
  <si>
    <t>Yeongyang</t>
  </si>
  <si>
    <t>Yeong Yang</t>
  </si>
  <si>
    <t>Acciona Energia</t>
  </si>
  <si>
    <t>2008/12</t>
  </si>
  <si>
    <t>Daegwanryeong</t>
  </si>
  <si>
    <t>V47/660</t>
  </si>
  <si>
    <t>Busan</t>
  </si>
  <si>
    <t>Gijang, Busan City</t>
  </si>
  <si>
    <t>Gori</t>
  </si>
  <si>
    <t>2008/09</t>
  </si>
  <si>
    <t>Ulleung</t>
  </si>
  <si>
    <t>Ulleungdo</t>
  </si>
  <si>
    <t>1999/08</t>
  </si>
  <si>
    <t>Youngduk Wind Power Co. Ltd</t>
  </si>
  <si>
    <t>513, Haeansaneop-Ro
Sannam-Moyon
Sacheon-Si
Gyeongsangnam-Do</t>
  </si>
  <si>
    <t>http://www.unison.co.kr</t>
  </si>
  <si>
    <t>Korea Hydro and Nuclear Power</t>
  </si>
  <si>
    <t>CW NR</t>
  </si>
  <si>
    <t>Taean Offshore Wind Co</t>
  </si>
  <si>
    <t>GS Yeongyang Windpower</t>
  </si>
  <si>
    <t>GS Tower 508
Nonhyeon-ro
Gangnam-gu
Seoul</t>
  </si>
  <si>
    <t>+82-2-2005-1114</t>
  </si>
  <si>
    <t>http://www.gs.co.kr</t>
  </si>
  <si>
    <t>Hyosung</t>
  </si>
  <si>
    <t>#NA</t>
  </si>
  <si>
    <t>Doesn't exist anymore</t>
  </si>
  <si>
    <t>Doosan</t>
  </si>
  <si>
    <t>22 DoosanVolvo-ro--Seongsan-Gu--Changwon,Gyeongnam 642-792</t>
  </si>
  <si>
    <t>82-55-278-6114</t>
  </si>
  <si>
    <t>http://www.doosanheavy.com</t>
  </si>
  <si>
    <t>Active</t>
  </si>
  <si>
    <t>STX Windpower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</si>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</sst>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2299419"/>
        <c:axId val="932724"/>
      </c:bar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2724"/>
        <c:crosses val="autoZero"/>
        <c:auto val="1"/>
        <c:lblOffset val="100"/>
        <c:tickLblSkip val="2"/>
        <c:noMultiLvlLbl val="0"/>
      </c:catAx>
      <c:valAx>
        <c:axId val="9327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8394517"/>
        <c:axId val="8441790"/>
      </c:barChart>
      <c:catAx>
        <c:axId val="8394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41790"/>
        <c:crosses val="autoZero"/>
        <c:auto val="1"/>
        <c:lblOffset val="100"/>
        <c:tickLblSkip val="2"/>
        <c:noMultiLvlLbl val="0"/>
      </c:catAx>
      <c:valAx>
        <c:axId val="8441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39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8867247"/>
        <c:axId val="12696360"/>
      </c:barChart>
      <c:catAx>
        <c:axId val="8867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696360"/>
        <c:crosses val="autoZero"/>
        <c:auto val="1"/>
        <c:lblOffset val="100"/>
        <c:tickLblSkip val="2"/>
        <c:noMultiLvlLbl val="0"/>
      </c:catAx>
      <c:valAx>
        <c:axId val="12696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8672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45392.65638888889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10159</v>
      </c>
      <c r="B3" s="58" t="s">
        <v>123</v>
      </c>
      <c r="C3" s="58" t="s">
        <v>165</v>
      </c>
      <c r="D3" s="58" t="s">
        <v>166</v>
      </c>
      <c r="E3" s="10" t="s">
        <v>167</v>
      </c>
      <c r="F3" s="15" t="s">
        <v>123</v>
      </c>
      <c r="G3" s="16">
        <v>35.2481221</v>
      </c>
      <c r="H3" s="16">
        <v>129.220343</v>
      </c>
      <c r="I3" s="10" t="s">
        <v>123</v>
      </c>
      <c r="J3" s="10" t="s">
        <v>128</v>
      </c>
      <c r="K3" s="15" t="s">
        <v>128</v>
      </c>
      <c r="L3" s="10" t="s">
        <v>141</v>
      </c>
      <c r="M3" s="10" t="s">
        <v>123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123</v>
      </c>
      <c r="S3" s="15" t="s">
        <v>123</v>
      </c>
      <c r="T3" s="10" t="s">
        <v>168</v>
      </c>
      <c r="U3" s="10" t="s">
        <v>133</v>
      </c>
      <c r="W3" s="48" t="str">
        <f>HYPERLINK("https://www.thewindpower.net/windfarm_en_10159.php","Link")</f>
        <v>Link</v>
      </c>
      <c r="X3" s="17">
        <v>44540</v>
      </c>
    </row>
    <row r="4" spans="1:24" ht="12.75">
      <c r="A4" s="10">
        <v>10158</v>
      </c>
      <c r="B4" s="58" t="s">
        <v>123</v>
      </c>
      <c r="C4" s="58" t="s">
        <v>144</v>
      </c>
      <c r="D4" s="58" t="s">
        <v>145</v>
      </c>
      <c r="E4" s="10" t="s">
        <v>163</v>
      </c>
      <c r="F4" s="15" t="s">
        <v>123</v>
      </c>
      <c r="G4" s="16">
        <v>37.7452772</v>
      </c>
      <c r="H4" s="16">
        <v>128.718701</v>
      </c>
      <c r="I4" s="10" t="s">
        <v>123</v>
      </c>
      <c r="J4" s="10" t="s">
        <v>127</v>
      </c>
      <c r="K4" s="15" t="s">
        <v>128</v>
      </c>
      <c r="L4" s="10" t="s">
        <v>134</v>
      </c>
      <c r="M4" s="10" t="s">
        <v>164</v>
      </c>
      <c r="N4" s="10" t="s">
        <v>123</v>
      </c>
      <c r="O4" s="10">
        <v>4</v>
      </c>
      <c r="P4" s="15">
        <v>2640</v>
      </c>
      <c r="Q4" s="10" t="s">
        <v>123</v>
      </c>
      <c r="R4" s="10" t="s">
        <v>123</v>
      </c>
      <c r="S4" s="15" t="s">
        <v>123</v>
      </c>
      <c r="T4" s="10" t="s">
        <v>143</v>
      </c>
      <c r="U4" s="10" t="s">
        <v>133</v>
      </c>
      <c r="W4" s="48" t="str">
        <f>HYPERLINK("https://www.thewindpower.net/windfarm_en_10158.php","Link")</f>
        <v>Link</v>
      </c>
      <c r="X4" s="17">
        <v>43442</v>
      </c>
    </row>
    <row r="5" spans="1:24" ht="12.75">
      <c r="A5" s="10">
        <v>3797</v>
      </c>
      <c r="B5" s="58" t="s">
        <v>123</v>
      </c>
      <c r="C5" s="58" t="s">
        <v>144</v>
      </c>
      <c r="D5" s="58" t="s">
        <v>145</v>
      </c>
      <c r="E5" s="10" t="s">
        <v>146</v>
      </c>
      <c r="F5" s="15" t="s">
        <v>123</v>
      </c>
      <c r="G5" s="16">
        <v>37.746467</v>
      </c>
      <c r="H5" s="16">
        <v>128.72325</v>
      </c>
      <c r="I5" s="10" t="s">
        <v>123</v>
      </c>
      <c r="J5" s="10" t="s">
        <v>127</v>
      </c>
      <c r="K5" s="15" t="s">
        <v>128</v>
      </c>
      <c r="L5" s="10" t="s">
        <v>134</v>
      </c>
      <c r="M5" s="10" t="s">
        <v>147</v>
      </c>
      <c r="N5" s="10">
        <v>60</v>
      </c>
      <c r="O5" s="10">
        <v>14</v>
      </c>
      <c r="P5" s="15">
        <v>28000</v>
      </c>
      <c r="Q5" s="10" t="s">
        <v>140</v>
      </c>
      <c r="R5" s="10" t="s">
        <v>148</v>
      </c>
      <c r="S5" s="15" t="s">
        <v>141</v>
      </c>
      <c r="T5" s="10" t="s">
        <v>149</v>
      </c>
      <c r="U5" s="10" t="s">
        <v>133</v>
      </c>
      <c r="W5" s="48" t="str">
        <f>HYPERLINK("https://www.thewindpower.net/windfarm_en_3797.php","Link")</f>
        <v>Link</v>
      </c>
      <c r="X5" s="17">
        <v>45222</v>
      </c>
    </row>
    <row r="6" spans="1:24" ht="12.75">
      <c r="A6" s="10">
        <v>5375</v>
      </c>
      <c r="B6" s="58" t="s">
        <v>123</v>
      </c>
      <c r="C6" s="58" t="s">
        <v>144</v>
      </c>
      <c r="D6" s="58" t="s">
        <v>155</v>
      </c>
      <c r="E6" s="10" t="s">
        <v>155</v>
      </c>
      <c r="F6" s="15" t="s">
        <v>123</v>
      </c>
      <c r="G6" s="16">
        <v>37.69</v>
      </c>
      <c r="H6" s="16">
        <v>128.76</v>
      </c>
      <c r="I6" s="10" t="s">
        <v>123</v>
      </c>
      <c r="J6" s="10" t="s">
        <v>127</v>
      </c>
      <c r="K6" s="15" t="s">
        <v>128</v>
      </c>
      <c r="L6" s="10" t="s">
        <v>156</v>
      </c>
      <c r="M6" s="10" t="s">
        <v>157</v>
      </c>
      <c r="N6" s="10" t="s">
        <v>123</v>
      </c>
      <c r="O6" s="10" t="s">
        <v>123</v>
      </c>
      <c r="P6" s="15" t="s">
        <v>123</v>
      </c>
      <c r="Q6" s="10" t="s">
        <v>123</v>
      </c>
      <c r="R6" s="10" t="s">
        <v>123</v>
      </c>
      <c r="S6" s="15" t="s">
        <v>123</v>
      </c>
      <c r="T6" s="10">
        <v>2003</v>
      </c>
      <c r="U6" s="10" t="s">
        <v>158</v>
      </c>
      <c r="W6" s="48" t="str">
        <f>HYPERLINK("https://www.thewindpower.net/windfarm_en_5375.php","Link")</f>
        <v>Link</v>
      </c>
      <c r="X6" s="17">
        <v>43188</v>
      </c>
    </row>
    <row r="7" spans="1:24" ht="12.75">
      <c r="A7" s="10">
        <v>3798</v>
      </c>
      <c r="B7" s="58" t="s">
        <v>123</v>
      </c>
      <c r="C7" s="58" t="s">
        <v>144</v>
      </c>
      <c r="D7" s="58" t="s">
        <v>150</v>
      </c>
      <c r="E7" s="10" t="s">
        <v>150</v>
      </c>
      <c r="F7" s="15" t="s">
        <v>123</v>
      </c>
      <c r="G7" s="16">
        <v>38.0192911</v>
      </c>
      <c r="H7" s="16">
        <v>128.495419</v>
      </c>
      <c r="I7" s="10" t="s">
        <v>123</v>
      </c>
      <c r="J7" s="10" t="s">
        <v>127</v>
      </c>
      <c r="K7" s="15" t="s">
        <v>128</v>
      </c>
      <c r="L7" s="10" t="s">
        <v>151</v>
      </c>
      <c r="M7" s="10" t="s">
        <v>152</v>
      </c>
      <c r="N7" s="10">
        <v>80</v>
      </c>
      <c r="O7" s="10">
        <v>2</v>
      </c>
      <c r="P7" s="15">
        <v>3000</v>
      </c>
      <c r="Q7" s="10" t="s">
        <v>123</v>
      </c>
      <c r="R7" s="10" t="s">
        <v>123</v>
      </c>
      <c r="S7" s="15" t="s">
        <v>153</v>
      </c>
      <c r="T7" s="10" t="s">
        <v>154</v>
      </c>
      <c r="U7" s="10" t="s">
        <v>133</v>
      </c>
      <c r="W7" s="48" t="str">
        <f>HYPERLINK("https://www.thewindpower.net/windfarm_en_3798.php","Link")</f>
        <v>Link</v>
      </c>
      <c r="X7" s="17">
        <v>45055</v>
      </c>
    </row>
    <row r="8" spans="1:24" ht="12.75">
      <c r="A8" s="10">
        <v>10160</v>
      </c>
      <c r="B8" s="58" t="s">
        <v>123</v>
      </c>
      <c r="C8" s="58" t="s">
        <v>137</v>
      </c>
      <c r="D8" s="58" t="s">
        <v>169</v>
      </c>
      <c r="E8" s="10" t="s">
        <v>170</v>
      </c>
      <c r="F8" s="15" t="s">
        <v>123</v>
      </c>
      <c r="G8" s="16" t="s">
        <v>123</v>
      </c>
      <c r="H8" s="16" t="s">
        <v>123</v>
      </c>
      <c r="I8" s="10" t="s">
        <v>123</v>
      </c>
      <c r="J8" s="10" t="s">
        <v>128</v>
      </c>
      <c r="K8" s="15" t="s">
        <v>128</v>
      </c>
      <c r="L8" s="10" t="s">
        <v>134</v>
      </c>
      <c r="M8" s="10" t="s">
        <v>123</v>
      </c>
      <c r="N8" s="10" t="s">
        <v>123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171</v>
      </c>
      <c r="U8" s="10" t="s">
        <v>133</v>
      </c>
      <c r="W8" s="48" t="str">
        <f>HYPERLINK("https://www.thewindpower.net/windfarm_en_10160.php","Link")</f>
        <v>Link</v>
      </c>
      <c r="X8" s="17">
        <v>42187</v>
      </c>
    </row>
    <row r="9" spans="1:24" ht="12.75">
      <c r="A9" s="10">
        <v>9668</v>
      </c>
      <c r="B9" s="58" t="s">
        <v>123</v>
      </c>
      <c r="C9" s="58" t="s">
        <v>137</v>
      </c>
      <c r="D9" s="58" t="s">
        <v>159</v>
      </c>
      <c r="E9" s="10" t="s">
        <v>160</v>
      </c>
      <c r="F9" s="15" t="s">
        <v>123</v>
      </c>
      <c r="G9" s="16">
        <v>36.5686885</v>
      </c>
      <c r="H9" s="16">
        <v>129.23662</v>
      </c>
      <c r="I9" s="10">
        <v>700</v>
      </c>
      <c r="J9" s="10" t="s">
        <v>127</v>
      </c>
      <c r="K9" s="15" t="s">
        <v>128</v>
      </c>
      <c r="L9" s="10" t="s">
        <v>151</v>
      </c>
      <c r="M9" s="10" t="s">
        <v>152</v>
      </c>
      <c r="N9" s="10">
        <v>80</v>
      </c>
      <c r="O9" s="10">
        <v>41</v>
      </c>
      <c r="P9" s="15">
        <v>61500</v>
      </c>
      <c r="Q9" s="10" t="s">
        <v>161</v>
      </c>
      <c r="R9" s="10" t="s">
        <v>123</v>
      </c>
      <c r="S9" s="15" t="s">
        <v>142</v>
      </c>
      <c r="T9" s="10" t="s">
        <v>162</v>
      </c>
      <c r="U9" s="10" t="s">
        <v>133</v>
      </c>
      <c r="W9" s="48" t="str">
        <f>HYPERLINK("https://www.thewindpower.net/windfarm_en_9668.php","Link")</f>
        <v>Link</v>
      </c>
      <c r="X9" s="17">
        <v>45222</v>
      </c>
    </row>
    <row r="10" spans="1:24" ht="12.75">
      <c r="A10" s="10">
        <v>3796</v>
      </c>
      <c r="B10" s="58" t="s">
        <v>123</v>
      </c>
      <c r="C10" s="58" t="s">
        <v>137</v>
      </c>
      <c r="D10" s="58" t="s">
        <v>138</v>
      </c>
      <c r="E10" s="10" t="s">
        <v>138</v>
      </c>
      <c r="F10" s="15" t="s">
        <v>123</v>
      </c>
      <c r="G10" s="16">
        <v>36.4232312</v>
      </c>
      <c r="H10" s="16">
        <v>129.419226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139</v>
      </c>
      <c r="N10" s="10" t="s">
        <v>123</v>
      </c>
      <c r="O10" s="10">
        <v>7</v>
      </c>
      <c r="P10" s="15">
        <v>11550</v>
      </c>
      <c r="Q10" s="10" t="s">
        <v>140</v>
      </c>
      <c r="R10" s="10" t="s">
        <v>141</v>
      </c>
      <c r="S10" s="15" t="s">
        <v>142</v>
      </c>
      <c r="T10" s="10" t="s">
        <v>143</v>
      </c>
      <c r="U10" s="10" t="s">
        <v>133</v>
      </c>
      <c r="W10" s="48" t="str">
        <f>HYPERLINK("https://www.thewindpower.net/windfarm_en_3796.php","Link")</f>
        <v>Link</v>
      </c>
      <c r="X10" s="17">
        <v>45222</v>
      </c>
    </row>
    <row r="11" spans="1:24" ht="12.75">
      <c r="A11" s="10">
        <v>3794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123</v>
      </c>
      <c r="G11" s="16">
        <v>33.3394273</v>
      </c>
      <c r="H11" s="16">
        <v>126.169244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 t="s">
        <v>123</v>
      </c>
      <c r="O11" s="10">
        <v>4</v>
      </c>
      <c r="P11" s="15">
        <v>6000</v>
      </c>
      <c r="Q11" s="10" t="s">
        <v>123</v>
      </c>
      <c r="R11" s="10" t="s">
        <v>131</v>
      </c>
      <c r="S11" s="15" t="s">
        <v>123</v>
      </c>
      <c r="T11" s="10" t="s">
        <v>132</v>
      </c>
      <c r="U11" s="10" t="s">
        <v>133</v>
      </c>
      <c r="W11" s="48" t="str">
        <f>HYPERLINK("https://www.thewindpower.net/windfarm_en_3794.php","Link")</f>
        <v>Link</v>
      </c>
      <c r="X11" s="17">
        <v>43196</v>
      </c>
    </row>
    <row r="12" spans="1:24" ht="12.75">
      <c r="A12" s="10">
        <v>3795</v>
      </c>
      <c r="B12" s="58" t="s">
        <v>123</v>
      </c>
      <c r="C12" s="58" t="s">
        <v>124</v>
      </c>
      <c r="D12" s="58" t="s">
        <v>125</v>
      </c>
      <c r="E12" s="10" t="s">
        <v>126</v>
      </c>
      <c r="F12" s="15" t="s">
        <v>123</v>
      </c>
      <c r="G12" s="16">
        <v>33.3394273</v>
      </c>
      <c r="H12" s="16">
        <v>126.169244</v>
      </c>
      <c r="I12" s="10" t="s">
        <v>123</v>
      </c>
      <c r="J12" s="10" t="s">
        <v>127</v>
      </c>
      <c r="K12" s="15" t="s">
        <v>128</v>
      </c>
      <c r="L12" s="10" t="s">
        <v>134</v>
      </c>
      <c r="M12" s="10" t="s">
        <v>135</v>
      </c>
      <c r="N12" s="10">
        <v>80</v>
      </c>
      <c r="O12" s="10">
        <v>5</v>
      </c>
      <c r="P12" s="15">
        <v>15000</v>
      </c>
      <c r="Q12" s="10" t="s">
        <v>123</v>
      </c>
      <c r="R12" s="10" t="s">
        <v>131</v>
      </c>
      <c r="S12" s="15" t="s">
        <v>123</v>
      </c>
      <c r="T12" s="10" t="s">
        <v>136</v>
      </c>
      <c r="U12" s="10" t="s">
        <v>133</v>
      </c>
      <c r="W12" s="48" t="str">
        <f>HYPERLINK("https://www.thewindpower.net/windfarm_en_3795.php","Link")</f>
        <v>Link</v>
      </c>
      <c r="X12" s="17">
        <v>45222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1121</v>
      </c>
      <c r="B3" s="36" t="s">
        <v>176</v>
      </c>
      <c r="C3" s="36" t="s">
        <v>128</v>
      </c>
      <c r="D3" s="36" t="s">
        <v>128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HYPERLINK("https://www.thewindpower.net/actors_main_en_1121.php","Link")</f>
        <v>Link</v>
      </c>
      <c r="L3" s="51">
        <v>45353</v>
      </c>
    </row>
    <row r="4" spans="1:12" ht="60">
      <c r="A4" s="36">
        <v>1750</v>
      </c>
      <c r="B4" s="36" t="s">
        <v>178</v>
      </c>
      <c r="C4" s="36" t="s">
        <v>127</v>
      </c>
      <c r="D4" s="36" t="s">
        <v>128</v>
      </c>
      <c r="E4" s="36" t="s">
        <v>128</v>
      </c>
      <c r="F4" s="62" t="s">
        <v>179</v>
      </c>
      <c r="G4" s="36" t="s">
        <v>180</v>
      </c>
      <c r="H4" s="37" t="s">
        <v>123</v>
      </c>
      <c r="I4" s="36" t="s">
        <v>123</v>
      </c>
      <c r="J4" s="36" t="s">
        <v>181</v>
      </c>
      <c r="K4" s="63" t="str">
        <f>HYPERLINK("https://www.thewindpower.net/actors_main_en_1750.php","Link")</f>
        <v>Link</v>
      </c>
      <c r="L4" s="51">
        <v>45256</v>
      </c>
    </row>
    <row r="5" spans="1:12" ht="15">
      <c r="A5" s="36">
        <v>1082</v>
      </c>
      <c r="B5" s="36" t="s">
        <v>175</v>
      </c>
      <c r="C5" s="36" t="s">
        <v>127</v>
      </c>
      <c r="D5" s="36" t="s">
        <v>128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HYPERLINK("https://www.thewindpower.net/actors_main_en_1082.php","Link")</f>
        <v>Link</v>
      </c>
      <c r="L5" s="51">
        <v>45310</v>
      </c>
    </row>
    <row r="6" spans="1:12" ht="15">
      <c r="A6" s="36">
        <v>1262</v>
      </c>
      <c r="B6" s="36" t="s">
        <v>177</v>
      </c>
      <c r="C6" s="36" t="s">
        <v>127</v>
      </c>
      <c r="D6" s="36" t="s">
        <v>128</v>
      </c>
      <c r="E6" s="36" t="s">
        <v>128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HYPERLINK("https://www.thewindpower.net/actors_main_en_1262.php","Link")</f>
        <v>Link</v>
      </c>
      <c r="L6" s="51">
        <v>45310</v>
      </c>
    </row>
    <row r="7" spans="1:12" ht="60">
      <c r="A7" s="36">
        <v>415</v>
      </c>
      <c r="B7" s="36" t="s">
        <v>172</v>
      </c>
      <c r="C7" s="36" t="s">
        <v>127</v>
      </c>
      <c r="D7" s="36" t="s">
        <v>128</v>
      </c>
      <c r="E7" s="36" t="s">
        <v>128</v>
      </c>
      <c r="F7" s="62" t="s">
        <v>173</v>
      </c>
      <c r="G7" s="36" t="s">
        <v>123</v>
      </c>
      <c r="H7" s="37" t="s">
        <v>123</v>
      </c>
      <c r="I7" s="36" t="s">
        <v>123</v>
      </c>
      <c r="J7" s="36" t="s">
        <v>174</v>
      </c>
      <c r="K7" s="63" t="str">
        <f>HYPERLINK("https://www.thewindpower.net/actors_main_en_415.php","Link")</f>
        <v>Link</v>
      </c>
      <c r="L7" s="51">
        <v>45311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65</v>
      </c>
      <c r="B3" s="41" t="s">
        <v>185</v>
      </c>
      <c r="C3" s="41" t="s">
        <v>186</v>
      </c>
      <c r="D3" s="41" t="s">
        <v>187</v>
      </c>
      <c r="E3" s="41" t="s">
        <v>123</v>
      </c>
      <c r="F3" s="41" t="s">
        <v>123</v>
      </c>
      <c r="G3" s="41" t="s">
        <v>188</v>
      </c>
      <c r="H3" s="41" t="s">
        <v>183</v>
      </c>
      <c r="I3" s="41" t="s">
        <v>183</v>
      </c>
      <c r="J3" s="41" t="s">
        <v>128</v>
      </c>
      <c r="K3" s="41">
        <v>2010</v>
      </c>
      <c r="L3" s="41" t="s">
        <v>189</v>
      </c>
      <c r="M3" s="41" t="s">
        <v>183</v>
      </c>
      <c r="N3" s="48" t="str">
        <f>HYPERLINK("https://www.thewindpower.net/manufacturer_en_65.php","Link")</f>
        <v>Link</v>
      </c>
      <c r="O3" s="47">
        <v>45304</v>
      </c>
    </row>
    <row r="4" spans="1:15" ht="12.75">
      <c r="A4" s="41">
        <v>49</v>
      </c>
      <c r="B4" s="41" t="s">
        <v>182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183</v>
      </c>
      <c r="I4" s="41" t="s">
        <v>183</v>
      </c>
      <c r="J4" s="41" t="s">
        <v>128</v>
      </c>
      <c r="K4" s="41">
        <v>1997</v>
      </c>
      <c r="L4" s="41" t="s">
        <v>184</v>
      </c>
      <c r="M4" s="41" t="s">
        <v>123</v>
      </c>
      <c r="N4" s="48" t="str">
        <f>HYPERLINK("https://www.thewindpower.net/manufacturer_en_49.php","Link")</f>
        <v>Link</v>
      </c>
      <c r="O4" s="47">
        <v>45282</v>
      </c>
    </row>
    <row r="5" spans="1:15" ht="12.75">
      <c r="A5" s="41">
        <v>74</v>
      </c>
      <c r="B5" s="41" t="s">
        <v>190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183</v>
      </c>
      <c r="I5" s="41" t="s">
        <v>183</v>
      </c>
      <c r="J5" s="41" t="s">
        <v>128</v>
      </c>
      <c r="K5" s="41">
        <v>2009</v>
      </c>
      <c r="L5" s="41" t="s">
        <v>184</v>
      </c>
      <c r="M5" s="41">
        <v>2022</v>
      </c>
      <c r="N5" s="48" t="str">
        <f>HYPERLINK("https://www.thewindpower.net/manufacturer_en_74.php","Link")</f>
        <v>Link</v>
      </c>
      <c r="O5" s="47">
        <v>45225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0</v>
      </c>
      <c r="C4" s="49">
        <v>0</v>
      </c>
      <c r="D4" s="49">
        <v>0</v>
      </c>
      <c r="F4" s="41">
        <v>1998</v>
      </c>
      <c r="G4" s="49">
        <f aca="true" t="shared" si="0" ref="G4:I7">B4-B3</f>
        <v>0</v>
      </c>
      <c r="H4" s="49">
        <f t="shared" si="0"/>
        <v>0</v>
      </c>
      <c r="I4" s="49">
        <f t="shared" si="0"/>
        <v>0</v>
      </c>
      <c r="K4" s="41">
        <v>1998</v>
      </c>
      <c r="L4" s="56" t="e">
        <f aca="true" t="shared" si="1" ref="L4:M7">(B4-B3)/B3</f>
        <v>#DIV/0!</v>
      </c>
      <c r="M4" s="56" t="e">
        <f t="shared" si="1"/>
        <v>#DIV/0!</v>
      </c>
      <c r="N4" s="56">
        <v>0</v>
      </c>
    </row>
    <row r="5" spans="1:14" ht="12.75">
      <c r="A5" s="41">
        <v>1999</v>
      </c>
      <c r="B5" s="49">
        <v>0</v>
      </c>
      <c r="C5" s="49">
        <v>0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 t="e">
        <f t="shared" si="1"/>
        <v>#DIV/0!</v>
      </c>
      <c r="M5" s="56" t="e">
        <f t="shared" si="1"/>
        <v>#DIV/0!</v>
      </c>
      <c r="N5" s="56">
        <v>0</v>
      </c>
    </row>
    <row r="6" spans="1:14" ht="12.75">
      <c r="A6" s="41">
        <v>2000</v>
      </c>
      <c r="B6" s="49">
        <v>0</v>
      </c>
      <c r="C6" s="49">
        <v>0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 t="e">
        <f t="shared" si="1"/>
        <v>#DIV/0!</v>
      </c>
      <c r="M6" s="56" t="e">
        <f t="shared" si="1"/>
        <v>#DIV/0!</v>
      </c>
      <c r="N6" s="56">
        <v>0</v>
      </c>
    </row>
    <row r="7" spans="1:14" ht="12.75">
      <c r="A7" s="41">
        <v>2001</v>
      </c>
      <c r="B7" s="49">
        <v>0</v>
      </c>
      <c r="C7" s="49">
        <v>0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 t="e">
        <f t="shared" si="1"/>
        <v>#DIV/0!</v>
      </c>
      <c r="M7" s="56" t="e">
        <f t="shared" si="1"/>
        <v>#DIV/0!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2024-04-10T13:50:08Z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