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<sst xmlns="http://schemas.openxmlformats.org/spreadsheetml/2006/main" count="448" uniqueCount="192">
  <si>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</si>
  <si>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</si>
  <si>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</si>
  <si>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</si>
  <si>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</si>
  <si>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</si>
  <si>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</si>
  <si>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</si>
  <si>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</si>
  <si>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</si>
  <si>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</si>
  <si>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</si>
  <si>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</si>
  <si>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</si>
  <si>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</si>
  <si>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</si>
  <si>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</si>
  <si>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</si>
  <si>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</si>
  <si>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</si>
  <si>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</si>
  <si>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</si>
  <si>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</si>
  <si>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</si>
  <si>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</si>
  <si>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</si>
  <si>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</si>
  <si>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</si>
  <si>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</si>
  <si>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</si>
  <si>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</si>
  <si>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</si>
  <si>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</si>
  <si>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</si>
  <si>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</si>
  <si>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</si>
  <si>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</si>
  <si>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</si>
  <si>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</si>
  <si>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</si>
  <si>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</si>
  <si>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</si>
  <si>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</si>
  <si>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</si>
  <si>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</si>
  <si>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</si>
  <si>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</si>
  <si>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</si>
  <si>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</si>
  <si>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</si>
  <si>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</si>
  <si>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</si>
  <si>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</si>
  <si>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</si>
  <si>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</si>
  <si>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</si>
  <si>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</si>
  <si>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</si>
  <si>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</si>
  <si>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</si>
  <si>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</si>
  <si>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</si>
  <si>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</si>
  <si>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</si>
  <si>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</si>
  <si>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</si>
  <si>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</si>
  <si>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</si>
  <si>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</si>
  <si>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</si>
  <si>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</si>
  <si>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</si>
  <si>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</si>
  <si>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</si>
  <si>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</si>
  <si>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</si>
  <si>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</si>
  <si>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</si>
  <si>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</si>
  <si>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</si>
  <si>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</si>
  <si>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</si>
  <si>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</si>
  <si>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</si>
  <si>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</si>
  <si>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</si>
  <si>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</si>
  <si>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</si>
  <si>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</si>
  <si>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</si>
  <si>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</si>
  <si>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</si>
  <si>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</si>
  <si>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</si>
  <si>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</si>
  <si>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</si>
  <si>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</si>
  <si>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</si>
  <si>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</si>
  <si>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</si>
  <si>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</si>
  <si>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</si>
  <si>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</si>
  <si>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</si>
  <si>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</si>
  <si>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</si>
  <si>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</si>
  <si>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</si>
  <si>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</si>
  <si>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</si>
  <si>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</si>
  <si>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</si>
  <si>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</si>
  <si>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</si>
  <si>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</si>
  <si>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</si>
  <si>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</si>
  <si>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</si>
  <si>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</si>
  <si>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</si>
  <si>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</si>
  <si>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</si>
  <si>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</si>
  <si>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</si>
  <si>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</si>
  <si>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</si>
  <si>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</si>
  <si>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</si>
  <si>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</si>
  <si>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</si>
  <si>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</si>
  <si>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</si>
  <si>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</si>
  <si>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</si>
  <si>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</si>
  <si>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</si>
  <si>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</si>
  <si>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</si>
  <si>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</si>
  <si>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</si>
  <si>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</si>
  <si>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</si>
  <si>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</si>
  <si>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</si>
  <si>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</si>
  <si>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</si>
  <si>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</si>
  <si>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</si>
  <si>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</si>
  <si>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</si>
  <si>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</si>
  <si>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</si>
  <si>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</si>
  <si>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</si>
  <si>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</si>
  <si>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</si>
  <si>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</si>
  <si>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</si>
  <si>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</si>
  <si>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</si>
  <si>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</si>
  <si>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</si>
  <si>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</si>
  <si>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</si>
  <si>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</si>
  <si>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</si>
  <si>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</si>
  <si>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</si>
  <si>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IMPSA</t>
  </si>
  <si>
    <t>Carril Rodríguez Peña 2451 (M5503AHY)
Godoy Cruz, Mendoza.</t>
  </si>
  <si>
    <t>(+54 0261) 4131-300</t>
  </si>
  <si>
    <t>rrii@impsa.com</t>
  </si>
  <si>
    <t>http://www.impsa.com</t>
  </si>
  <si>
    <t>AES Argentina</t>
  </si>
  <si>
    <t>Roman Subiza 1960 - San Nicolás de los Arroyos
CP 2900 - Provincia de Buenos Aires</t>
  </si>
  <si>
    <t>+(54 336) 448-7100</t>
  </si>
  <si>
    <t>+(54 336) 448-7103</t>
  </si>
  <si>
    <t>rrii@aes.com</t>
  </si>
  <si>
    <t>https://www1.aesargentina.com.ar/</t>
  </si>
  <si>
    <t>Energimp</t>
  </si>
  <si>
    <t>Arauco Wind Farm-SAPEM</t>
  </si>
  <si>
    <t>Carril Rodriguez Peña 2451 (M5503AHY)--Godoy Cruz--Mendoza</t>
  </si>
  <si>
    <t>(+54 261) 4131-300</t>
  </si>
  <si>
    <t>commercial@impsa.com</t>
  </si>
  <si>
    <t>#NA</t>
  </si>
  <si>
    <t>Active</t>
  </si>
  <si>
    <t>NRG Patagonia</t>
  </si>
  <si>
    <t>Almirante Brown 456--1er. Piso--Oficina 3-9000--Comodoro Rivadavia--Chubut--Patagonia</t>
  </si>
  <si>
    <t>+54 297-446 5848</t>
  </si>
  <si>
    <t>info@nrgpatagonia.com</t>
  </si>
  <si>
    <t>http://www.nrgpatagonia.com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</si>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</sst>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2135206"/>
        <c:axId val="20781399"/>
      </c:bar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81399"/>
        <c:crosses val="autoZero"/>
        <c:auto val="1"/>
        <c:lblOffset val="100"/>
        <c:tickLblSkip val="2"/>
        <c:noMultiLvlLbl val="0"/>
      </c:catAx>
      <c:valAx>
        <c:axId val="20781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352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2814864"/>
        <c:axId val="5571729"/>
      </c:bar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1729"/>
        <c:crosses val="autoZero"/>
        <c:auto val="1"/>
        <c:lblOffset val="100"/>
        <c:tickLblSkip val="2"/>
        <c:noMultiLvlLbl val="0"/>
      </c:catAx>
      <c:valAx>
        <c:axId val="5571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814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0145562"/>
        <c:axId val="48656875"/>
      </c:bar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56875"/>
        <c:crosses val="autoZero"/>
        <c:auto val="1"/>
        <c:lblOffset val="100"/>
        <c:tickLblSkip val="2"/>
        <c:noMultiLvlLbl val="0"/>
      </c:catAx>
      <c:valAx>
        <c:axId val="4865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45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45414.600636574076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2578</v>
      </c>
      <c r="B3" s="58" t="s">
        <v>123</v>
      </c>
      <c r="C3" s="58" t="s">
        <v>147</v>
      </c>
      <c r="D3" s="58" t="s">
        <v>123</v>
      </c>
      <c r="E3" s="10" t="s">
        <v>148</v>
      </c>
      <c r="F3" s="15" t="s">
        <v>123</v>
      </c>
      <c r="G3" s="16">
        <v>-38.86</v>
      </c>
      <c r="H3" s="16">
        <v>-60.08</v>
      </c>
      <c r="I3" s="10" t="s">
        <v>123</v>
      </c>
      <c r="J3" s="10" t="s">
        <v>129</v>
      </c>
      <c r="K3" s="15" t="s">
        <v>129</v>
      </c>
      <c r="L3" s="10" t="s">
        <v>136</v>
      </c>
      <c r="M3" s="10" t="s">
        <v>149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150</v>
      </c>
      <c r="S3" s="15" t="s">
        <v>123</v>
      </c>
      <c r="T3" s="10" t="s">
        <v>151</v>
      </c>
      <c r="U3" s="10" t="s">
        <v>134</v>
      </c>
      <c r="W3" s="48" t="str">
        <f>HYPERLINK("https://www.thewindpower.net/windfarm_en_2578.php","Link")</f>
        <v>Link</v>
      </c>
      <c r="X3" s="17">
        <v>42999</v>
      </c>
    </row>
    <row r="4" spans="1:24" ht="12.75">
      <c r="A4" s="10">
        <v>2579</v>
      </c>
      <c r="B4" s="58" t="s">
        <v>123</v>
      </c>
      <c r="C4" s="58" t="s">
        <v>147</v>
      </c>
      <c r="D4" s="58" t="s">
        <v>123</v>
      </c>
      <c r="E4" s="10" t="s">
        <v>152</v>
      </c>
      <c r="F4" s="15" t="s">
        <v>123</v>
      </c>
      <c r="G4" s="16">
        <v>-37.6781986</v>
      </c>
      <c r="H4" s="16">
        <v>-63.198109</v>
      </c>
      <c r="I4" s="10" t="s">
        <v>123</v>
      </c>
      <c r="J4" s="10" t="s">
        <v>128</v>
      </c>
      <c r="K4" s="15" t="s">
        <v>129</v>
      </c>
      <c r="L4" s="10" t="s">
        <v>136</v>
      </c>
      <c r="M4" s="10" t="s">
        <v>137</v>
      </c>
      <c r="N4" s="10" t="s">
        <v>123</v>
      </c>
      <c r="O4" s="10">
        <v>1</v>
      </c>
      <c r="P4" s="15">
        <v>750</v>
      </c>
      <c r="Q4" s="10" t="s">
        <v>123</v>
      </c>
      <c r="R4" s="10" t="s">
        <v>153</v>
      </c>
      <c r="S4" s="15" t="s">
        <v>123</v>
      </c>
      <c r="T4" s="10" t="s">
        <v>154</v>
      </c>
      <c r="U4" s="10" t="s">
        <v>134</v>
      </c>
      <c r="W4" s="48" t="str">
        <f>HYPERLINK("https://www.thewindpower.net/windfarm_en_2579.php","Link")</f>
        <v>Link</v>
      </c>
      <c r="X4" s="17">
        <v>45075</v>
      </c>
    </row>
    <row r="5" spans="1:24" ht="12.75">
      <c r="A5" s="10">
        <v>2580</v>
      </c>
      <c r="B5" s="58" t="s">
        <v>123</v>
      </c>
      <c r="C5" s="58" t="s">
        <v>147</v>
      </c>
      <c r="D5" s="58" t="s">
        <v>155</v>
      </c>
      <c r="E5" s="10" t="s">
        <v>155</v>
      </c>
      <c r="F5" s="15" t="s">
        <v>123</v>
      </c>
      <c r="G5" s="16">
        <v>-39.26</v>
      </c>
      <c r="H5" s="16">
        <v>-62.62</v>
      </c>
      <c r="I5" s="10" t="s">
        <v>123</v>
      </c>
      <c r="J5" s="10" t="s">
        <v>129</v>
      </c>
      <c r="K5" s="15" t="s">
        <v>129</v>
      </c>
      <c r="L5" s="10" t="s">
        <v>156</v>
      </c>
      <c r="M5" s="10" t="s">
        <v>157</v>
      </c>
      <c r="N5" s="10" t="s">
        <v>123</v>
      </c>
      <c r="O5" s="10">
        <v>2</v>
      </c>
      <c r="P5" s="15">
        <v>1200</v>
      </c>
      <c r="Q5" s="10" t="s">
        <v>123</v>
      </c>
      <c r="R5" s="10" t="s">
        <v>158</v>
      </c>
      <c r="S5" s="15" t="s">
        <v>123</v>
      </c>
      <c r="T5" s="10" t="s">
        <v>154</v>
      </c>
      <c r="U5" s="10" t="s">
        <v>134</v>
      </c>
      <c r="W5" s="48" t="str">
        <f>HYPERLINK("https://www.thewindpower.net/windfarm_en_2580.php","Link")</f>
        <v>Link</v>
      </c>
      <c r="X5" s="17">
        <v>42999</v>
      </c>
    </row>
    <row r="6" spans="1:24" ht="12.75">
      <c r="A6" s="10">
        <v>2581</v>
      </c>
      <c r="B6" s="58" t="s">
        <v>123</v>
      </c>
      <c r="C6" s="58" t="s">
        <v>147</v>
      </c>
      <c r="D6" s="58" t="s">
        <v>123</v>
      </c>
      <c r="E6" s="10" t="s">
        <v>159</v>
      </c>
      <c r="F6" s="15" t="s">
        <v>123</v>
      </c>
      <c r="G6" s="16">
        <v>-38.88</v>
      </c>
      <c r="H6" s="16">
        <v>-62.07</v>
      </c>
      <c r="I6" s="10" t="s">
        <v>123</v>
      </c>
      <c r="J6" s="10" t="s">
        <v>129</v>
      </c>
      <c r="K6" s="15" t="s">
        <v>129</v>
      </c>
      <c r="L6" s="10" t="s">
        <v>123</v>
      </c>
      <c r="M6" s="10" t="s">
        <v>123</v>
      </c>
      <c r="N6" s="10" t="s">
        <v>123</v>
      </c>
      <c r="O6" s="10">
        <v>1</v>
      </c>
      <c r="P6" s="15">
        <v>400</v>
      </c>
      <c r="Q6" s="10" t="s">
        <v>123</v>
      </c>
      <c r="R6" s="10" t="s">
        <v>160</v>
      </c>
      <c r="S6" s="15" t="s">
        <v>123</v>
      </c>
      <c r="T6" s="10" t="s">
        <v>161</v>
      </c>
      <c r="U6" s="10" t="s">
        <v>134</v>
      </c>
      <c r="W6" s="48" t="str">
        <f>HYPERLINK("https://www.thewindpower.net/windfarm_en_2581.php","Link")</f>
        <v>Link</v>
      </c>
      <c r="X6" s="17">
        <v>45055</v>
      </c>
    </row>
    <row r="7" spans="1:24" ht="12.75">
      <c r="A7" s="10">
        <v>2582</v>
      </c>
      <c r="B7" s="58" t="s">
        <v>123</v>
      </c>
      <c r="C7" s="58" t="s">
        <v>147</v>
      </c>
      <c r="D7" s="58" t="s">
        <v>123</v>
      </c>
      <c r="E7" s="10" t="s">
        <v>159</v>
      </c>
      <c r="F7" s="15" t="s">
        <v>123</v>
      </c>
      <c r="G7" s="16">
        <v>-38.7832748</v>
      </c>
      <c r="H7" s="16">
        <v>-61.9009969</v>
      </c>
      <c r="I7" s="10" t="s">
        <v>123</v>
      </c>
      <c r="J7" s="10" t="s">
        <v>128</v>
      </c>
      <c r="K7" s="15" t="s">
        <v>129</v>
      </c>
      <c r="L7" s="10" t="s">
        <v>156</v>
      </c>
      <c r="M7" s="10" t="s">
        <v>157</v>
      </c>
      <c r="N7" s="10" t="s">
        <v>123</v>
      </c>
      <c r="O7" s="10">
        <v>3</v>
      </c>
      <c r="P7" s="15">
        <v>1800</v>
      </c>
      <c r="Q7" s="10" t="s">
        <v>123</v>
      </c>
      <c r="R7" s="10" t="s">
        <v>123</v>
      </c>
      <c r="S7" s="15" t="s">
        <v>123</v>
      </c>
      <c r="T7" s="10" t="s">
        <v>162</v>
      </c>
      <c r="U7" s="10" t="s">
        <v>163</v>
      </c>
      <c r="V7" s="10" t="s">
        <v>164</v>
      </c>
      <c r="W7" s="48" t="str">
        <f>HYPERLINK("https://www.thewindpower.net/windfarm_en_2582.php","Link")</f>
        <v>Link</v>
      </c>
      <c r="X7" s="17">
        <v>45055</v>
      </c>
    </row>
    <row r="8" spans="1:24" ht="12.75">
      <c r="A8" s="10">
        <v>2583</v>
      </c>
      <c r="B8" s="58" t="s">
        <v>123</v>
      </c>
      <c r="C8" s="58" t="s">
        <v>147</v>
      </c>
      <c r="D8" s="58" t="s">
        <v>123</v>
      </c>
      <c r="E8" s="10" t="s">
        <v>165</v>
      </c>
      <c r="F8" s="15" t="s">
        <v>123</v>
      </c>
      <c r="G8" s="16">
        <v>-37.33</v>
      </c>
      <c r="H8" s="16">
        <v>-59.14</v>
      </c>
      <c r="I8" s="10" t="s">
        <v>123</v>
      </c>
      <c r="J8" s="10" t="s">
        <v>129</v>
      </c>
      <c r="K8" s="15" t="s">
        <v>129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400</v>
      </c>
      <c r="Q8" s="10" t="s">
        <v>123</v>
      </c>
      <c r="R8" s="10" t="s">
        <v>166</v>
      </c>
      <c r="S8" s="15" t="s">
        <v>123</v>
      </c>
      <c r="T8" s="10" t="s">
        <v>167</v>
      </c>
      <c r="U8" s="10" t="s">
        <v>134</v>
      </c>
      <c r="W8" s="48" t="str">
        <f>HYPERLINK("https://www.thewindpower.net/windfarm_en_2583.php","Link")</f>
        <v>Link</v>
      </c>
      <c r="X8" s="17">
        <v>42999</v>
      </c>
    </row>
    <row r="9" spans="1:24" ht="12.75">
      <c r="A9" s="10">
        <v>2574</v>
      </c>
      <c r="B9" s="58" t="s">
        <v>123</v>
      </c>
      <c r="C9" s="58" t="s">
        <v>124</v>
      </c>
      <c r="D9" s="58" t="s">
        <v>125</v>
      </c>
      <c r="E9" s="10" t="s">
        <v>126</v>
      </c>
      <c r="F9" s="15" t="s">
        <v>127</v>
      </c>
      <c r="G9" s="16">
        <v>-45.8509168</v>
      </c>
      <c r="H9" s="16">
        <v>-67.6028583</v>
      </c>
      <c r="I9" s="10" t="s">
        <v>123</v>
      </c>
      <c r="J9" s="10" t="s">
        <v>128</v>
      </c>
      <c r="K9" s="15" t="s">
        <v>129</v>
      </c>
      <c r="L9" s="10" t="s">
        <v>130</v>
      </c>
      <c r="M9" s="10" t="s">
        <v>131</v>
      </c>
      <c r="N9" s="10" t="s">
        <v>123</v>
      </c>
      <c r="O9" s="10">
        <v>2</v>
      </c>
      <c r="P9" s="15">
        <v>500</v>
      </c>
      <c r="Q9" s="10" t="s">
        <v>123</v>
      </c>
      <c r="R9" s="10" t="s">
        <v>132</v>
      </c>
      <c r="S9" s="15" t="s">
        <v>132</v>
      </c>
      <c r="T9" s="10" t="s">
        <v>133</v>
      </c>
      <c r="U9" s="10" t="s">
        <v>134</v>
      </c>
      <c r="W9" s="48" t="str">
        <f>HYPERLINK("https://www.thewindpower.net/windfarm_en_2574.php","Link")</f>
        <v>Link</v>
      </c>
      <c r="X9" s="17">
        <v>45201</v>
      </c>
    </row>
    <row r="10" spans="1:24" ht="12.75">
      <c r="A10" s="10">
        <v>2575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135</v>
      </c>
      <c r="G10" s="16">
        <v>-45.8461902</v>
      </c>
      <c r="H10" s="16">
        <v>-67.5997686</v>
      </c>
      <c r="I10" s="10" t="s">
        <v>123</v>
      </c>
      <c r="J10" s="10" t="s">
        <v>128</v>
      </c>
      <c r="K10" s="15" t="s">
        <v>129</v>
      </c>
      <c r="L10" s="10" t="s">
        <v>136</v>
      </c>
      <c r="M10" s="10" t="s">
        <v>137</v>
      </c>
      <c r="N10" s="10">
        <v>41</v>
      </c>
      <c r="O10" s="10">
        <v>8</v>
      </c>
      <c r="P10" s="15">
        <v>6000</v>
      </c>
      <c r="Q10" s="10" t="s">
        <v>123</v>
      </c>
      <c r="R10" s="10" t="s">
        <v>138</v>
      </c>
      <c r="S10" s="15" t="s">
        <v>138</v>
      </c>
      <c r="T10" s="10" t="s">
        <v>139</v>
      </c>
      <c r="U10" s="10" t="s">
        <v>134</v>
      </c>
      <c r="W10" s="48" t="str">
        <f>HYPERLINK("https://www.thewindpower.net/windfarm_en_2575.php","Link")</f>
        <v>Link</v>
      </c>
      <c r="X10" s="17">
        <v>45201</v>
      </c>
    </row>
    <row r="11" spans="1:24" ht="12.75">
      <c r="A11" s="10">
        <v>2576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140</v>
      </c>
      <c r="G11" s="16">
        <v>-45.8491917</v>
      </c>
      <c r="H11" s="16">
        <v>-67.6110463</v>
      </c>
      <c r="I11" s="10" t="s">
        <v>123</v>
      </c>
      <c r="J11" s="10" t="s">
        <v>128</v>
      </c>
      <c r="K11" s="15" t="s">
        <v>129</v>
      </c>
      <c r="L11" s="10" t="s">
        <v>141</v>
      </c>
      <c r="M11" s="10" t="s">
        <v>142</v>
      </c>
      <c r="N11" s="10">
        <v>45</v>
      </c>
      <c r="O11" s="10">
        <v>8</v>
      </c>
      <c r="P11" s="15">
        <v>5280</v>
      </c>
      <c r="Q11" s="10" t="s">
        <v>123</v>
      </c>
      <c r="R11" s="10" t="s">
        <v>138</v>
      </c>
      <c r="S11" s="15" t="s">
        <v>138</v>
      </c>
      <c r="T11" s="10" t="s">
        <v>143</v>
      </c>
      <c r="U11" s="10" t="s">
        <v>134</v>
      </c>
      <c r="W11" s="48" t="str">
        <f>HYPERLINK("https://www.thewindpower.net/windfarm_en_2576.php","Link")</f>
        <v>Link</v>
      </c>
      <c r="X11" s="17">
        <v>45201</v>
      </c>
    </row>
    <row r="12" spans="1:24" ht="12.75">
      <c r="A12" s="10">
        <v>2577</v>
      </c>
      <c r="B12" s="58" t="s">
        <v>123</v>
      </c>
      <c r="C12" s="58" t="s">
        <v>124</v>
      </c>
      <c r="D12" s="58" t="s">
        <v>123</v>
      </c>
      <c r="E12" s="10" t="s">
        <v>144</v>
      </c>
      <c r="F12" s="15" t="s">
        <v>123</v>
      </c>
      <c r="G12" s="16">
        <v>-45.93</v>
      </c>
      <c r="H12" s="16">
        <v>-67.58</v>
      </c>
      <c r="I12" s="10" t="s">
        <v>123</v>
      </c>
      <c r="J12" s="10" t="s">
        <v>129</v>
      </c>
      <c r="K12" s="15" t="s">
        <v>129</v>
      </c>
      <c r="L12" s="10" t="s">
        <v>130</v>
      </c>
      <c r="M12" s="10" t="s">
        <v>145</v>
      </c>
      <c r="N12" s="10" t="s">
        <v>123</v>
      </c>
      <c r="O12" s="10">
        <v>1</v>
      </c>
      <c r="P12" s="15">
        <v>400</v>
      </c>
      <c r="Q12" s="10" t="s">
        <v>123</v>
      </c>
      <c r="R12" s="10" t="s">
        <v>146</v>
      </c>
      <c r="S12" s="15" t="s">
        <v>123</v>
      </c>
      <c r="T12" s="10">
        <v>1996</v>
      </c>
      <c r="U12" s="10" t="s">
        <v>134</v>
      </c>
      <c r="W12" s="48" t="str">
        <f>HYPERLINK("https://www.thewindpower.net/windfarm_en_2577.php","Link")</f>
        <v>Link</v>
      </c>
      <c r="X12" s="17">
        <v>42999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463</v>
      </c>
      <c r="B3" s="36" t="s">
        <v>173</v>
      </c>
      <c r="C3" s="36" t="s">
        <v>128</v>
      </c>
      <c r="D3" s="36" t="s">
        <v>128</v>
      </c>
      <c r="E3" s="36" t="s">
        <v>128</v>
      </c>
      <c r="F3" s="62" t="s">
        <v>174</v>
      </c>
      <c r="G3" s="36" t="s">
        <v>175</v>
      </c>
      <c r="H3" s="37" t="s">
        <v>176</v>
      </c>
      <c r="I3" s="36" t="s">
        <v>177</v>
      </c>
      <c r="J3" s="36" t="s">
        <v>178</v>
      </c>
      <c r="K3" s="63" t="str">
        <f>HYPERLINK("https://www.thewindpower.net/actors_main_en_463.php","Link")</f>
        <v>Link</v>
      </c>
      <c r="L3" s="51">
        <v>45351</v>
      </c>
    </row>
    <row r="4" spans="1:12" ht="15">
      <c r="A4" s="36">
        <v>719</v>
      </c>
      <c r="B4" s="36" t="s">
        <v>180</v>
      </c>
      <c r="C4" s="36" t="s">
        <v>128</v>
      </c>
      <c r="D4" s="36" t="s">
        <v>128</v>
      </c>
      <c r="E4" s="36" t="s">
        <v>129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HYPERLINK("https://www.thewindpower.net/actors_main_en_719.php","Link")</f>
        <v>Link</v>
      </c>
      <c r="L4" s="51">
        <v>45361</v>
      </c>
    </row>
    <row r="5" spans="1:12" ht="15">
      <c r="A5" s="36">
        <v>1088</v>
      </c>
      <c r="B5" s="36" t="s">
        <v>146</v>
      </c>
      <c r="C5" s="36" t="s">
        <v>129</v>
      </c>
      <c r="D5" s="36" t="s">
        <v>128</v>
      </c>
      <c r="E5" s="36" t="s">
        <v>129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HYPERLINK("https://www.thewindpower.net/actors_main_en_1088.php","Link")</f>
        <v>Link</v>
      </c>
      <c r="L5" s="51">
        <v>45407</v>
      </c>
    </row>
    <row r="6" spans="1:12" ht="15">
      <c r="A6" s="36">
        <v>580</v>
      </c>
      <c r="B6" s="36" t="s">
        <v>179</v>
      </c>
      <c r="C6" s="36" t="s">
        <v>128</v>
      </c>
      <c r="D6" s="36" t="s">
        <v>129</v>
      </c>
      <c r="E6" s="36" t="s">
        <v>129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HYPERLINK("https://www.thewindpower.net/actors_main_en_580.php","Link")</f>
        <v>Link</v>
      </c>
      <c r="L6" s="51">
        <v>45239</v>
      </c>
    </row>
    <row r="7" spans="1:12" ht="30">
      <c r="A7" s="36">
        <v>359</v>
      </c>
      <c r="B7" s="36" t="s">
        <v>168</v>
      </c>
      <c r="C7" s="36" t="s">
        <v>128</v>
      </c>
      <c r="D7" s="36" t="s">
        <v>128</v>
      </c>
      <c r="E7" s="36" t="s">
        <v>128</v>
      </c>
      <c r="F7" s="62" t="s">
        <v>169</v>
      </c>
      <c r="G7" s="36" t="s">
        <v>170</v>
      </c>
      <c r="H7" s="37" t="s">
        <v>123</v>
      </c>
      <c r="I7" s="36" t="s">
        <v>171</v>
      </c>
      <c r="J7" s="36" t="s">
        <v>172</v>
      </c>
      <c r="K7" s="63" t="str">
        <f>HYPERLINK("https://www.thewindpower.net/actors_main_en_359.php","Link")</f>
        <v>Link</v>
      </c>
      <c r="L7" s="51">
        <v>45266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19</v>
      </c>
      <c r="B3" s="41" t="s">
        <v>168</v>
      </c>
      <c r="C3" s="41" t="s">
        <v>181</v>
      </c>
      <c r="D3" s="41" t="s">
        <v>182</v>
      </c>
      <c r="E3" s="41" t="s">
        <v>123</v>
      </c>
      <c r="F3" s="41" t="s">
        <v>183</v>
      </c>
      <c r="G3" s="41" t="s">
        <v>172</v>
      </c>
      <c r="H3" s="41" t="s">
        <v>184</v>
      </c>
      <c r="I3" s="41" t="s">
        <v>184</v>
      </c>
      <c r="J3" s="41" t="s">
        <v>129</v>
      </c>
      <c r="K3" s="41">
        <v>2007</v>
      </c>
      <c r="L3" s="41" t="s">
        <v>185</v>
      </c>
      <c r="M3" s="41" t="s">
        <v>184</v>
      </c>
      <c r="N3" s="48" t="str">
        <f>HYPERLINK("https://www.thewindpower.net/manufacturer_en_19.php","Link")</f>
        <v>Link</v>
      </c>
      <c r="O3" s="47">
        <v>45242</v>
      </c>
    </row>
    <row r="4" spans="1:15" ht="12.75">
      <c r="A4" s="41">
        <v>83</v>
      </c>
      <c r="B4" s="41" t="s">
        <v>186</v>
      </c>
      <c r="C4" s="41" t="s">
        <v>187</v>
      </c>
      <c r="D4" s="41" t="s">
        <v>188</v>
      </c>
      <c r="E4" s="41" t="s">
        <v>123</v>
      </c>
      <c r="F4" s="41" t="s">
        <v>189</v>
      </c>
      <c r="G4" s="41" t="s">
        <v>190</v>
      </c>
      <c r="H4" s="41" t="s">
        <v>184</v>
      </c>
      <c r="I4" s="41" t="s">
        <v>184</v>
      </c>
      <c r="J4" s="41" t="s">
        <v>129</v>
      </c>
      <c r="K4" s="41">
        <v>2009</v>
      </c>
      <c r="L4" s="41" t="s">
        <v>185</v>
      </c>
      <c r="M4" s="41" t="s">
        <v>184</v>
      </c>
      <c r="N4" s="48" t="str">
        <f>HYPERLINK("https://www.thewindpower.net/manufacturer_en_83.php","Link")</f>
        <v>Link</v>
      </c>
      <c r="O4" s="47">
        <v>45242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</v>
      </c>
      <c r="C3" s="49">
        <v>9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14</v>
      </c>
      <c r="C4" s="49">
        <v>14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0.5555555555555556</v>
      </c>
      <c r="M4" s="56">
        <f t="shared" si="1"/>
        <v>0.5555555555555556</v>
      </c>
      <c r="N4" s="56">
        <v>0</v>
      </c>
    </row>
    <row r="5" spans="1:14" ht="12.75">
      <c r="A5" s="41">
        <v>1999</v>
      </c>
      <c r="B5" s="49">
        <v>15</v>
      </c>
      <c r="C5" s="49">
        <v>15</v>
      </c>
      <c r="D5" s="49">
        <v>0</v>
      </c>
      <c r="F5" s="41">
        <v>1999</v>
      </c>
      <c r="G5" s="49">
        <f t="shared" si="0"/>
        <v>1</v>
      </c>
      <c r="H5" s="49">
        <f t="shared" si="0"/>
        <v>1</v>
      </c>
      <c r="I5" s="49">
        <f t="shared" si="0"/>
        <v>0</v>
      </c>
      <c r="K5" s="41">
        <v>1999</v>
      </c>
      <c r="L5" s="56">
        <f t="shared" si="1"/>
        <v>0.07142857142857142</v>
      </c>
      <c r="M5" s="56">
        <f t="shared" si="1"/>
        <v>0.07142857142857142</v>
      </c>
      <c r="N5" s="56">
        <v>0</v>
      </c>
    </row>
    <row r="6" spans="1:14" ht="12.75">
      <c r="A6" s="41">
        <v>2000</v>
      </c>
      <c r="B6" s="49">
        <v>16</v>
      </c>
      <c r="C6" s="49">
        <v>16</v>
      </c>
      <c r="D6" s="49">
        <v>0</v>
      </c>
      <c r="F6" s="41">
        <v>2000</v>
      </c>
      <c r="G6" s="49">
        <f t="shared" si="0"/>
        <v>1</v>
      </c>
      <c r="H6" s="49">
        <f t="shared" si="0"/>
        <v>1</v>
      </c>
      <c r="I6" s="49">
        <f t="shared" si="0"/>
        <v>0</v>
      </c>
      <c r="K6" s="41">
        <v>2000</v>
      </c>
      <c r="L6" s="56">
        <f t="shared" si="1"/>
        <v>0.06666666666666667</v>
      </c>
      <c r="M6" s="56">
        <f t="shared" si="1"/>
        <v>0.06666666666666667</v>
      </c>
      <c r="N6" s="56">
        <v>0</v>
      </c>
    </row>
    <row r="7" spans="1:14" ht="12.75">
      <c r="A7" s="41">
        <v>2001</v>
      </c>
      <c r="B7" s="49">
        <v>26</v>
      </c>
      <c r="C7" s="49">
        <v>26</v>
      </c>
      <c r="D7" s="49">
        <v>0</v>
      </c>
      <c r="F7" s="41">
        <v>2001</v>
      </c>
      <c r="G7" s="49">
        <f t="shared" si="0"/>
        <v>10</v>
      </c>
      <c r="H7" s="49">
        <f t="shared" si="0"/>
        <v>10</v>
      </c>
      <c r="I7" s="49">
        <f t="shared" si="0"/>
        <v>0</v>
      </c>
      <c r="K7" s="41">
        <v>2001</v>
      </c>
      <c r="L7" s="56">
        <f t="shared" si="1"/>
        <v>0.625</v>
      </c>
      <c r="M7" s="56">
        <f t="shared" si="1"/>
        <v>0.625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