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<sst xmlns="http://schemas.openxmlformats.org/spreadsheetml/2006/main" count="441" uniqueCount="199">
  <si>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</si>
  <si>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</si>
  <si>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</si>
  <si>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</si>
  <si>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</si>
  <si>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</si>
  <si>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</si>
  <si>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</si>
  <si>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</si>
  <si>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</si>
  <si>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</si>
  <si>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</si>
  <si>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</si>
  <si>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</si>
  <si>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</si>
  <si>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</si>
  <si>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</si>
  <si>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</si>
  <si>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</si>
  <si>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</si>
  <si>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</si>
  <si>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</si>
  <si>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</si>
  <si>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</si>
  <si>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</si>
  <si>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</si>
  <si>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</si>
  <si>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</si>
  <si>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</si>
  <si>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</si>
  <si>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</si>
  <si>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</si>
  <si>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</si>
  <si>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</si>
  <si>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</si>
  <si>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</si>
  <si>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</si>
  <si>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</si>
  <si>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</si>
  <si>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</si>
  <si>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</si>
  <si>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</si>
  <si>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</si>
  <si>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</si>
  <si>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</si>
  <si>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</si>
  <si>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</si>
  <si>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</si>
  <si>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</si>
  <si>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</si>
  <si>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</si>
  <si>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</si>
  <si>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</si>
  <si>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</si>
  <si>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</si>
  <si>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</si>
  <si>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</si>
  <si>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</si>
  <si>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</si>
  <si>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</si>
  <si>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</si>
  <si>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</si>
  <si>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</si>
  <si>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</si>
  <si>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</si>
  <si>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</si>
  <si>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</si>
  <si>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</si>
  <si>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</si>
  <si>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</si>
  <si>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</si>
  <si>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</si>
  <si>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</si>
  <si>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</si>
  <si>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</si>
  <si>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</si>
  <si>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</si>
  <si>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</si>
  <si>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</si>
  <si>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</si>
  <si>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</si>
  <si>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</si>
  <si>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</si>
  <si>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</si>
  <si>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</si>
  <si>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</si>
  <si>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</si>
  <si>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</si>
  <si>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</si>
  <si>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</si>
  <si>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</si>
  <si>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</si>
  <si>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</si>
  <si>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</si>
  <si>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</si>
  <si>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</si>
  <si>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</si>
  <si>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</si>
  <si>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</si>
  <si>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</si>
  <si>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</si>
  <si>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</si>
  <si>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</si>
  <si>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</si>
  <si>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</si>
  <si>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</si>
  <si>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</si>
  <si>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</si>
  <si>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</si>
  <si>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</si>
  <si>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</si>
  <si>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</si>
  <si>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</si>
  <si>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</si>
  <si>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</si>
  <si>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</si>
  <si>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</si>
  <si>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</si>
  <si>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</si>
  <si>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</si>
  <si>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</si>
  <si>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</si>
  <si>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</si>
  <si>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</si>
  <si>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Lappi</t>
  </si>
  <si>
    <t>Enontekiö</t>
  </si>
  <si>
    <t>Lammasoaivi 1-2</t>
  </si>
  <si>
    <t>Yes</t>
  </si>
  <si>
    <t>No</t>
  </si>
  <si>
    <t>Bonus</t>
  </si>
  <si>
    <t>B37/450</t>
  </si>
  <si>
    <t>Tunturituuli Oy</t>
  </si>
  <si>
    <t>1996/10</t>
  </si>
  <si>
    <t>Production</t>
  </si>
  <si>
    <t>Muonio</t>
  </si>
  <si>
    <t>Olos 1-2</t>
  </si>
  <si>
    <t>B44/600</t>
  </si>
  <si>
    <t>1998/11</t>
  </si>
  <si>
    <t>Ajos 1</t>
  </si>
  <si>
    <t>Winwind</t>
  </si>
  <si>
    <t>WWD-3-90</t>
  </si>
  <si>
    <t>Haminan Energia Oy</t>
  </si>
  <si>
    <t>2005/12</t>
  </si>
  <si>
    <t>Dismantled</t>
  </si>
  <si>
    <t>Ajos 5</t>
  </si>
  <si>
    <t>WWD-3-100</t>
  </si>
  <si>
    <t>PVO Innopower Oy</t>
  </si>
  <si>
    <t>2007/10</t>
  </si>
  <si>
    <t>Pohjois-Pohjanmaa</t>
  </si>
  <si>
    <t>Kuivaniemi</t>
  </si>
  <si>
    <t>Vatunki 6</t>
  </si>
  <si>
    <t>Vestas</t>
  </si>
  <si>
    <t>V80/2000</t>
  </si>
  <si>
    <t>EPV Tuulivoima Oy</t>
  </si>
  <si>
    <t>Vapo Oy</t>
  </si>
  <si>
    <t>2002/12</t>
  </si>
  <si>
    <t>Ii</t>
  </si>
  <si>
    <t>Laitakari 1</t>
  </si>
  <si>
    <t>Nordtank</t>
  </si>
  <si>
    <t>NTK500/37</t>
  </si>
  <si>
    <t>1997/01</t>
  </si>
  <si>
    <t>Hailuto</t>
  </si>
  <si>
    <t>Marjaniemi 1-2</t>
  </si>
  <si>
    <t>NTK300/31</t>
  </si>
  <si>
    <t>1993/10</t>
  </si>
  <si>
    <t>Oulu</t>
  </si>
  <si>
    <t>Vihreäsaari 2</t>
  </si>
  <si>
    <t>2004/12</t>
  </si>
  <si>
    <t>Oulunsalo</t>
  </si>
  <si>
    <t>Riutunkari 3</t>
  </si>
  <si>
    <t>Nordex</t>
  </si>
  <si>
    <t>N60/1300</t>
  </si>
  <si>
    <t>1999/08</t>
  </si>
  <si>
    <t>Riutunkari 4-5-6</t>
  </si>
  <si>
    <t>WWD-1-56</t>
  </si>
  <si>
    <t>2003/08</t>
  </si>
  <si>
    <t>P.O Box 40
FI-00101 Helsinki</t>
  </si>
  <si>
    <t>+358 10 478 5000</t>
  </si>
  <si>
    <t>info@pvo.fi</t>
  </si>
  <si>
    <t>http://www.pohjolanvoima.fi</t>
  </si>
  <si>
    <t>Suomen Hyotytuuli Oy</t>
  </si>
  <si>
    <t>PO Box 305
28101 PORI</t>
  </si>
  <si>
    <t>+358 10 5251860</t>
  </si>
  <si>
    <t>http://www.hyotytuuli.fi</t>
  </si>
  <si>
    <t>Kotkan Energy</t>
  </si>
  <si>
    <t>Liitulahdentie 1
48210 Kotka</t>
  </si>
  <si>
    <t>+3585 2277 270</t>
  </si>
  <si>
    <t>taloushallinto@kotkanenergia.fi</t>
  </si>
  <si>
    <t>http://www.kotkanenergia.fi</t>
  </si>
  <si>
    <t>c/o Martti Pöytäniemi
Heinolantie 40
34600 RUOVESI</t>
  </si>
  <si>
    <t>0500 235834</t>
  </si>
  <si>
    <t>Ab Larsmo Vindkraft Oy</t>
  </si>
  <si>
    <t>+358 (0)40 061 4827</t>
  </si>
  <si>
    <t>jan-erik.bang@multi.fi</t>
  </si>
  <si>
    <t>http://www.larsmovindkraft.com</t>
  </si>
  <si>
    <t>#NA</t>
  </si>
  <si>
    <t>Doesn't exist anymore</t>
  </si>
  <si>
    <t>Mervento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</si>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</sst>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7164755"/>
        <c:axId val="20265068"/>
      </c:barChart>
      <c:catAx>
        <c:axId val="17164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265068"/>
        <c:crosses val="autoZero"/>
        <c:auto val="1"/>
        <c:lblOffset val="100"/>
        <c:tickLblSkip val="2"/>
        <c:noMultiLvlLbl val="0"/>
      </c:catAx>
      <c:valAx>
        <c:axId val="20265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6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8167885"/>
        <c:axId val="30857782"/>
      </c:barChart>
      <c:catAx>
        <c:axId val="48167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57782"/>
        <c:crosses val="autoZero"/>
        <c:auto val="1"/>
        <c:lblOffset val="100"/>
        <c:tickLblSkip val="2"/>
        <c:noMultiLvlLbl val="0"/>
      </c:catAx>
      <c:valAx>
        <c:axId val="30857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167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9284583"/>
        <c:axId val="16452384"/>
      </c:barChart>
      <c:catAx>
        <c:axId val="9284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52384"/>
        <c:crosses val="autoZero"/>
        <c:auto val="1"/>
        <c:lblOffset val="100"/>
        <c:tickLblSkip val="2"/>
        <c:noMultiLvlLbl val="0"/>
      </c:catAx>
      <c:valAx>
        <c:axId val="16452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84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45414.600590277776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756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68.7842544261693</v>
      </c>
      <c r="H3" s="16">
        <v>21.3400230471435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>
        <v>35</v>
      </c>
      <c r="O3" s="10">
        <v>2</v>
      </c>
      <c r="P3" s="15">
        <v>900</v>
      </c>
      <c r="Q3" s="10" t="s">
        <v>131</v>
      </c>
      <c r="R3" s="10" t="s">
        <v>123</v>
      </c>
      <c r="S3" s="15" t="s">
        <v>131</v>
      </c>
      <c r="T3" s="10" t="s">
        <v>132</v>
      </c>
      <c r="U3" s="10" t="s">
        <v>133</v>
      </c>
      <c r="W3" s="48" t="str">
        <f>HYPERLINK("https://www.thewindpower.net/windfarm_en_756.php","Link")</f>
        <v>Link</v>
      </c>
      <c r="X3" s="17">
        <v>45173</v>
      </c>
    </row>
    <row r="4" spans="1:24" ht="12.75">
      <c r="A4" s="10">
        <v>757</v>
      </c>
      <c r="B4" s="58" t="s">
        <v>123</v>
      </c>
      <c r="C4" s="58" t="s">
        <v>124</v>
      </c>
      <c r="D4" s="58" t="s">
        <v>134</v>
      </c>
      <c r="E4" s="10" t="s">
        <v>135</v>
      </c>
      <c r="F4" s="15" t="s">
        <v>123</v>
      </c>
      <c r="G4" s="16">
        <v>67.9224162</v>
      </c>
      <c r="H4" s="16">
        <v>23.7975907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136</v>
      </c>
      <c r="N4" s="10">
        <v>41</v>
      </c>
      <c r="O4" s="10">
        <v>2</v>
      </c>
      <c r="P4" s="15">
        <v>1200</v>
      </c>
      <c r="Q4" s="10" t="s">
        <v>131</v>
      </c>
      <c r="R4" s="10" t="s">
        <v>123</v>
      </c>
      <c r="S4" s="15" t="s">
        <v>131</v>
      </c>
      <c r="T4" s="10" t="s">
        <v>137</v>
      </c>
      <c r="U4" s="10" t="s">
        <v>133</v>
      </c>
      <c r="W4" s="48" t="str">
        <f>HYPERLINK("https://www.thewindpower.net/windfarm_en_757.php","Link")</f>
        <v>Link</v>
      </c>
      <c r="X4" s="17">
        <v>45173</v>
      </c>
    </row>
    <row r="5" spans="1:24" ht="12.75">
      <c r="A5" s="10">
        <v>759</v>
      </c>
      <c r="B5" s="58" t="s">
        <v>123</v>
      </c>
      <c r="C5" s="58" t="s">
        <v>88</v>
      </c>
      <c r="D5" s="58" t="s">
        <v>123</v>
      </c>
      <c r="E5" s="10" t="s">
        <v>138</v>
      </c>
      <c r="F5" s="15" t="s">
        <v>123</v>
      </c>
      <c r="G5" s="16">
        <v>65.6584267113501</v>
      </c>
      <c r="H5" s="16">
        <v>24.5603564666564</v>
      </c>
      <c r="I5" s="10" t="s">
        <v>123</v>
      </c>
      <c r="J5" s="10" t="s">
        <v>127</v>
      </c>
      <c r="K5" s="15" t="s">
        <v>127</v>
      </c>
      <c r="L5" s="10" t="s">
        <v>139</v>
      </c>
      <c r="M5" s="10" t="s">
        <v>140</v>
      </c>
      <c r="N5" s="10">
        <v>90</v>
      </c>
      <c r="O5" s="10">
        <v>1</v>
      </c>
      <c r="P5" s="15">
        <v>3000</v>
      </c>
      <c r="Q5" s="10" t="s">
        <v>141</v>
      </c>
      <c r="R5" s="10" t="s">
        <v>123</v>
      </c>
      <c r="S5" s="15" t="s">
        <v>123</v>
      </c>
      <c r="T5" s="10" t="s">
        <v>142</v>
      </c>
      <c r="U5" s="10" t="s">
        <v>143</v>
      </c>
      <c r="V5" s="10">
        <v>2016</v>
      </c>
      <c r="W5" s="48" t="str">
        <f>HYPERLINK("https://www.thewindpower.net/windfarm_en_759.php","Link")</f>
        <v>Link</v>
      </c>
      <c r="X5" s="17">
        <v>45341</v>
      </c>
    </row>
    <row r="6" spans="1:24" ht="12.75">
      <c r="A6" s="10">
        <v>760</v>
      </c>
      <c r="B6" s="58" t="s">
        <v>123</v>
      </c>
      <c r="C6" s="58" t="s">
        <v>88</v>
      </c>
      <c r="D6" s="58" t="s">
        <v>123</v>
      </c>
      <c r="E6" s="10" t="s">
        <v>144</v>
      </c>
      <c r="F6" s="15" t="s">
        <v>123</v>
      </c>
      <c r="G6" s="16">
        <v>65.650284</v>
      </c>
      <c r="H6" s="16">
        <v>24.56292</v>
      </c>
      <c r="I6" s="10" t="s">
        <v>123</v>
      </c>
      <c r="J6" s="10" t="s">
        <v>127</v>
      </c>
      <c r="K6" s="15" t="s">
        <v>127</v>
      </c>
      <c r="L6" s="10" t="s">
        <v>139</v>
      </c>
      <c r="M6" s="10" t="s">
        <v>145</v>
      </c>
      <c r="N6" s="10">
        <v>88</v>
      </c>
      <c r="O6" s="10">
        <v>1</v>
      </c>
      <c r="P6" s="15">
        <v>3000</v>
      </c>
      <c r="Q6" s="10" t="s">
        <v>146</v>
      </c>
      <c r="R6" s="10" t="s">
        <v>123</v>
      </c>
      <c r="S6" s="15" t="s">
        <v>123</v>
      </c>
      <c r="T6" s="10" t="s">
        <v>147</v>
      </c>
      <c r="U6" s="10" t="s">
        <v>143</v>
      </c>
      <c r="V6" s="10">
        <v>2016</v>
      </c>
      <c r="W6" s="48" t="str">
        <f>HYPERLINK("https://www.thewindpower.net/windfarm_en_760.php","Link")</f>
        <v>Link</v>
      </c>
      <c r="X6" s="17">
        <v>45341</v>
      </c>
    </row>
    <row r="7" spans="1:24" ht="12.75">
      <c r="A7" s="10">
        <v>762</v>
      </c>
      <c r="B7" s="58" t="s">
        <v>123</v>
      </c>
      <c r="C7" s="58" t="s">
        <v>148</v>
      </c>
      <c r="D7" s="58" t="s">
        <v>156</v>
      </c>
      <c r="E7" s="10" t="s">
        <v>157</v>
      </c>
      <c r="F7" s="15" t="s">
        <v>123</v>
      </c>
      <c r="G7" s="16">
        <v>65.4077077</v>
      </c>
      <c r="H7" s="16">
        <v>25.262267</v>
      </c>
      <c r="I7" s="10" t="s">
        <v>123</v>
      </c>
      <c r="J7" s="10" t="s">
        <v>128</v>
      </c>
      <c r="K7" s="15" t="s">
        <v>128</v>
      </c>
      <c r="L7" s="10" t="s">
        <v>158</v>
      </c>
      <c r="M7" s="10" t="s">
        <v>159</v>
      </c>
      <c r="N7" s="10">
        <v>39</v>
      </c>
      <c r="O7" s="10" t="s">
        <v>123</v>
      </c>
      <c r="P7" s="15" t="s">
        <v>123</v>
      </c>
      <c r="Q7" s="10" t="s">
        <v>123</v>
      </c>
      <c r="R7" s="10" t="s">
        <v>123</v>
      </c>
      <c r="S7" s="15" t="s">
        <v>123</v>
      </c>
      <c r="T7" s="10" t="s">
        <v>160</v>
      </c>
      <c r="U7" s="10" t="s">
        <v>143</v>
      </c>
      <c r="W7" s="48" t="str">
        <f>HYPERLINK("https://www.thewindpower.net/windfarm_en_762.php","Link")</f>
        <v>Link</v>
      </c>
      <c r="X7" s="17">
        <v>42355</v>
      </c>
    </row>
    <row r="8" spans="1:24" ht="12.75">
      <c r="A8" s="10">
        <v>763</v>
      </c>
      <c r="B8" s="58" t="s">
        <v>123</v>
      </c>
      <c r="C8" s="58" t="s">
        <v>148</v>
      </c>
      <c r="D8" s="58" t="s">
        <v>161</v>
      </c>
      <c r="E8" s="10" t="s">
        <v>162</v>
      </c>
      <c r="F8" s="15" t="s">
        <v>123</v>
      </c>
      <c r="G8" s="16">
        <v>65.0396969</v>
      </c>
      <c r="H8" s="16">
        <v>24.5543329</v>
      </c>
      <c r="I8" s="10" t="s">
        <v>123</v>
      </c>
      <c r="J8" s="10" t="s">
        <v>127</v>
      </c>
      <c r="K8" s="15" t="s">
        <v>128</v>
      </c>
      <c r="L8" s="10" t="s">
        <v>158</v>
      </c>
      <c r="M8" s="10" t="s">
        <v>163</v>
      </c>
      <c r="N8" s="10">
        <v>31</v>
      </c>
      <c r="O8" s="10">
        <v>2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164</v>
      </c>
      <c r="U8" s="10" t="s">
        <v>143</v>
      </c>
      <c r="V8" s="10">
        <v>2014</v>
      </c>
      <c r="W8" s="48" t="str">
        <f>HYPERLINK("https://www.thewindpower.net/windfarm_en_763.php","Link")</f>
        <v>Link</v>
      </c>
      <c r="X8" s="17">
        <v>45173</v>
      </c>
    </row>
    <row r="9" spans="1:24" ht="12.75">
      <c r="A9" s="10">
        <v>765</v>
      </c>
      <c r="B9" s="58" t="s">
        <v>123</v>
      </c>
      <c r="C9" s="58" t="s">
        <v>148</v>
      </c>
      <c r="D9" s="58" t="s">
        <v>168</v>
      </c>
      <c r="E9" s="10" t="s">
        <v>169</v>
      </c>
      <c r="F9" s="15" t="s">
        <v>123</v>
      </c>
      <c r="G9" s="16">
        <v>65.0063899</v>
      </c>
      <c r="H9" s="16">
        <v>25.2059106</v>
      </c>
      <c r="I9" s="10" t="s">
        <v>123</v>
      </c>
      <c r="J9" s="10" t="s">
        <v>127</v>
      </c>
      <c r="K9" s="15" t="s">
        <v>128</v>
      </c>
      <c r="L9" s="10" t="s">
        <v>170</v>
      </c>
      <c r="M9" s="10" t="s">
        <v>171</v>
      </c>
      <c r="N9" s="10">
        <v>65</v>
      </c>
      <c r="O9" s="10">
        <v>1</v>
      </c>
      <c r="P9" s="15">
        <v>1300</v>
      </c>
      <c r="Q9" s="10" t="s">
        <v>123</v>
      </c>
      <c r="R9" s="10" t="s">
        <v>123</v>
      </c>
      <c r="S9" s="15" t="s">
        <v>123</v>
      </c>
      <c r="T9" s="10" t="s">
        <v>172</v>
      </c>
      <c r="U9" s="10" t="s">
        <v>143</v>
      </c>
      <c r="W9" s="48" t="str">
        <f>HYPERLINK("https://www.thewindpower.net/windfarm_en_765.php","Link")</f>
        <v>Link</v>
      </c>
      <c r="X9" s="17">
        <v>43250</v>
      </c>
    </row>
    <row r="10" spans="1:24" ht="12.75">
      <c r="A10" s="10">
        <v>766</v>
      </c>
      <c r="B10" s="58" t="s">
        <v>123</v>
      </c>
      <c r="C10" s="58" t="s">
        <v>148</v>
      </c>
      <c r="D10" s="58" t="s">
        <v>168</v>
      </c>
      <c r="E10" s="10" t="s">
        <v>173</v>
      </c>
      <c r="F10" s="15" t="s">
        <v>123</v>
      </c>
      <c r="G10" s="16">
        <v>65.0057676254602</v>
      </c>
      <c r="H10" s="16">
        <v>25.2046809348877</v>
      </c>
      <c r="I10" s="10" t="s">
        <v>123</v>
      </c>
      <c r="J10" s="10" t="s">
        <v>127</v>
      </c>
      <c r="K10" s="15" t="s">
        <v>128</v>
      </c>
      <c r="L10" s="10" t="s">
        <v>139</v>
      </c>
      <c r="M10" s="10" t="s">
        <v>174</v>
      </c>
      <c r="N10" s="10">
        <v>70</v>
      </c>
      <c r="O10" s="10">
        <v>3</v>
      </c>
      <c r="P10" s="15">
        <v>3000</v>
      </c>
      <c r="Q10" s="10" t="s">
        <v>146</v>
      </c>
      <c r="R10" s="10" t="s">
        <v>123</v>
      </c>
      <c r="S10" s="15" t="s">
        <v>123</v>
      </c>
      <c r="T10" s="10" t="s">
        <v>175</v>
      </c>
      <c r="U10" s="10" t="s">
        <v>143</v>
      </c>
      <c r="V10" s="10">
        <v>2015</v>
      </c>
      <c r="W10" s="48" t="str">
        <f>HYPERLINK("https://www.thewindpower.net/windfarm_en_766.php","Link")</f>
        <v>Link</v>
      </c>
      <c r="X10" s="17">
        <v>45173</v>
      </c>
    </row>
    <row r="11" spans="1:24" ht="12.75">
      <c r="A11" s="10">
        <v>761</v>
      </c>
      <c r="B11" s="58" t="s">
        <v>123</v>
      </c>
      <c r="C11" s="58" t="s">
        <v>148</v>
      </c>
      <c r="D11" s="58" t="s">
        <v>149</v>
      </c>
      <c r="E11" s="10" t="s">
        <v>150</v>
      </c>
      <c r="F11" s="15" t="s">
        <v>123</v>
      </c>
      <c r="G11" s="16">
        <v>65.552903</v>
      </c>
      <c r="H11" s="16">
        <v>25.1230919</v>
      </c>
      <c r="I11" s="10" t="s">
        <v>123</v>
      </c>
      <c r="J11" s="10" t="s">
        <v>127</v>
      </c>
      <c r="K11" s="15" t="s">
        <v>128</v>
      </c>
      <c r="L11" s="10" t="s">
        <v>151</v>
      </c>
      <c r="M11" s="10" t="s">
        <v>152</v>
      </c>
      <c r="N11" s="10">
        <v>78</v>
      </c>
      <c r="O11" s="10">
        <v>1</v>
      </c>
      <c r="P11" s="15">
        <v>2000</v>
      </c>
      <c r="Q11" s="10" t="s">
        <v>123</v>
      </c>
      <c r="R11" s="10" t="s">
        <v>153</v>
      </c>
      <c r="S11" s="15" t="s">
        <v>154</v>
      </c>
      <c r="T11" s="10" t="s">
        <v>155</v>
      </c>
      <c r="U11" s="10" t="s">
        <v>133</v>
      </c>
      <c r="W11" s="48" t="str">
        <f>HYPERLINK("https://www.thewindpower.net/windfarm_en_761.php","Link")</f>
        <v>Link</v>
      </c>
      <c r="X11" s="17">
        <v>45173</v>
      </c>
    </row>
    <row r="12" spans="1:24" ht="12.75">
      <c r="A12" s="10">
        <v>764</v>
      </c>
      <c r="B12" s="58" t="s">
        <v>123</v>
      </c>
      <c r="C12" s="58" t="s">
        <v>148</v>
      </c>
      <c r="D12" s="58" t="s">
        <v>165</v>
      </c>
      <c r="E12" s="10" t="s">
        <v>166</v>
      </c>
      <c r="F12" s="15" t="s">
        <v>123</v>
      </c>
      <c r="G12" s="16">
        <v>65.011784103109</v>
      </c>
      <c r="H12" s="16">
        <v>25.3984808904601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140</v>
      </c>
      <c r="N12" s="10">
        <v>90</v>
      </c>
      <c r="O12" s="10">
        <v>1</v>
      </c>
      <c r="P12" s="15">
        <v>1000</v>
      </c>
      <c r="Q12" s="10" t="s">
        <v>146</v>
      </c>
      <c r="R12" s="10" t="s">
        <v>123</v>
      </c>
      <c r="S12" s="15" t="s">
        <v>123</v>
      </c>
      <c r="T12" s="10" t="s">
        <v>167</v>
      </c>
      <c r="U12" s="10" t="s">
        <v>143</v>
      </c>
      <c r="V12" s="10">
        <v>2016</v>
      </c>
      <c r="W12" s="48" t="str">
        <f>HYPERLINK("https://www.thewindpower.net/windfarm_en_764.php","Link")</f>
        <v>Link</v>
      </c>
      <c r="X12" s="17">
        <v>45173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490</v>
      </c>
      <c r="B3" s="36" t="s">
        <v>191</v>
      </c>
      <c r="C3" s="36" t="s">
        <v>127</v>
      </c>
      <c r="D3" s="36" t="s">
        <v>127</v>
      </c>
      <c r="E3" s="36" t="s">
        <v>128</v>
      </c>
      <c r="F3" s="36" t="s">
        <v>123</v>
      </c>
      <c r="G3" s="36" t="s">
        <v>192</v>
      </c>
      <c r="H3" s="37" t="s">
        <v>123</v>
      </c>
      <c r="I3" s="36" t="s">
        <v>193</v>
      </c>
      <c r="J3" s="36" t="s">
        <v>194</v>
      </c>
      <c r="K3" s="63" t="str">
        <f>HYPERLINK("https://www.thewindpower.net/actors_main_en_490.php","Link")</f>
        <v>Link</v>
      </c>
      <c r="L3" s="51">
        <v>45362</v>
      </c>
    </row>
    <row r="4" spans="1:12" ht="30">
      <c r="A4" s="36">
        <v>339</v>
      </c>
      <c r="B4" s="36" t="s">
        <v>184</v>
      </c>
      <c r="C4" s="36" t="s">
        <v>128</v>
      </c>
      <c r="D4" s="36" t="s">
        <v>127</v>
      </c>
      <c r="E4" s="36" t="s">
        <v>127</v>
      </c>
      <c r="F4" s="62" t="s">
        <v>185</v>
      </c>
      <c r="G4" s="36" t="s">
        <v>186</v>
      </c>
      <c r="H4" s="37" t="s">
        <v>123</v>
      </c>
      <c r="I4" s="36" t="s">
        <v>187</v>
      </c>
      <c r="J4" s="36" t="s">
        <v>188</v>
      </c>
      <c r="K4" s="63" t="str">
        <f>HYPERLINK("https://www.thewindpower.net/actors_main_en_339.php","Link")</f>
        <v>Link</v>
      </c>
      <c r="L4" s="51">
        <v>45352</v>
      </c>
    </row>
    <row r="5" spans="1:12" ht="30">
      <c r="A5" s="36">
        <v>131</v>
      </c>
      <c r="B5" s="36" t="s">
        <v>146</v>
      </c>
      <c r="C5" s="36" t="s">
        <v>127</v>
      </c>
      <c r="D5" s="36" t="s">
        <v>128</v>
      </c>
      <c r="E5" s="36" t="s">
        <v>128</v>
      </c>
      <c r="F5" s="62" t="s">
        <v>176</v>
      </c>
      <c r="G5" s="36" t="s">
        <v>177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HYPERLINK("https://www.thewindpower.net/actors_main_en_131.php","Link")</f>
        <v>Link</v>
      </c>
      <c r="L5" s="51">
        <v>45256</v>
      </c>
    </row>
    <row r="6" spans="1:12" ht="30">
      <c r="A6" s="36">
        <v>202</v>
      </c>
      <c r="B6" s="36" t="s">
        <v>180</v>
      </c>
      <c r="C6" s="36" t="s">
        <v>127</v>
      </c>
      <c r="D6" s="36" t="s">
        <v>127</v>
      </c>
      <c r="E6" s="36" t="s">
        <v>127</v>
      </c>
      <c r="F6" s="62" t="s">
        <v>181</v>
      </c>
      <c r="G6" s="36" t="s">
        <v>182</v>
      </c>
      <c r="H6" s="37" t="s">
        <v>123</v>
      </c>
      <c r="I6" s="36" t="s">
        <v>123</v>
      </c>
      <c r="J6" s="36" t="s">
        <v>183</v>
      </c>
      <c r="K6" s="63" t="str">
        <f>HYPERLINK("https://www.thewindpower.net/actors_main_en_202.php","Link")</f>
        <v>Link</v>
      </c>
      <c r="L6" s="51">
        <v>45359</v>
      </c>
    </row>
    <row r="7" spans="1:12" ht="45">
      <c r="A7" s="36">
        <v>447</v>
      </c>
      <c r="B7" s="36" t="s">
        <v>131</v>
      </c>
      <c r="C7" s="36" t="s">
        <v>127</v>
      </c>
      <c r="D7" s="36" t="s">
        <v>128</v>
      </c>
      <c r="E7" s="36" t="s">
        <v>127</v>
      </c>
      <c r="F7" s="62" t="s">
        <v>189</v>
      </c>
      <c r="G7" s="36" t="s">
        <v>190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134</v>
      </c>
      <c r="B3" s="41" t="s">
        <v>197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195</v>
      </c>
      <c r="I3" s="41" t="s">
        <v>195</v>
      </c>
      <c r="J3" s="41" t="s">
        <v>128</v>
      </c>
      <c r="K3" s="41" t="s">
        <v>123</v>
      </c>
      <c r="L3" s="41" t="s">
        <v>196</v>
      </c>
      <c r="M3" s="41">
        <v>2016</v>
      </c>
      <c r="N3" s="48" t="str">
        <f>HYPERLINK("https://www.thewindpower.net/manufacturer_en_134.php","Link")</f>
        <v>Link</v>
      </c>
      <c r="O3" s="47">
        <v>45310</v>
      </c>
    </row>
    <row r="4" spans="1:15" ht="12.75">
      <c r="A4" s="41">
        <v>15</v>
      </c>
      <c r="B4" s="41" t="s">
        <v>139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2000</v>
      </c>
      <c r="L4" s="41" t="s">
        <v>196</v>
      </c>
      <c r="M4" s="41">
        <v>2013</v>
      </c>
      <c r="N4" s="48" t="str">
        <f>HYPERLINK("https://www.thewindpower.net/manufacturer_en_15.php","Link")</f>
        <v>Link</v>
      </c>
      <c r="O4" s="47">
        <v>45345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12</v>
      </c>
      <c r="C3" s="49">
        <v>12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</v>
      </c>
      <c r="C4" s="49">
        <v>18</v>
      </c>
      <c r="D4" s="49">
        <v>0</v>
      </c>
      <c r="F4" s="41">
        <v>1998</v>
      </c>
      <c r="G4" s="49">
        <f aca="true" t="shared" si="0" ref="G4:I7">B4-B3</f>
        <v>6</v>
      </c>
      <c r="H4" s="49">
        <f t="shared" si="0"/>
        <v>6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39</v>
      </c>
      <c r="C5" s="49">
        <v>39</v>
      </c>
      <c r="D5" s="49">
        <v>0</v>
      </c>
      <c r="F5" s="41">
        <v>1999</v>
      </c>
      <c r="G5" s="49">
        <f t="shared" si="0"/>
        <v>21</v>
      </c>
      <c r="H5" s="49">
        <f t="shared" si="0"/>
        <v>21</v>
      </c>
      <c r="I5" s="49">
        <f t="shared" si="0"/>
        <v>0</v>
      </c>
      <c r="K5" s="41">
        <v>1999</v>
      </c>
      <c r="L5" s="56">
        <f t="shared" si="1"/>
        <v>1.1666666666666667</v>
      </c>
      <c r="M5" s="56">
        <f t="shared" si="1"/>
        <v>1.1666666666666667</v>
      </c>
      <c r="N5" s="56">
        <v>0</v>
      </c>
    </row>
    <row r="6" spans="1:14" ht="12.75">
      <c r="A6" s="41">
        <v>2000</v>
      </c>
      <c r="B6" s="49">
        <v>39</v>
      </c>
      <c r="C6" s="49">
        <v>39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t="shared" si="1"/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39</v>
      </c>
      <c r="C7" s="49">
        <v>39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