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<sst xmlns="http://schemas.openxmlformats.org/spreadsheetml/2006/main" count="464" uniqueCount="191">
  <si>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</si>
  <si>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</si>
  <si>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</si>
  <si>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</si>
  <si>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</si>
  <si>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</si>
  <si>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</si>
  <si>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</si>
  <si>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</si>
  <si>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</si>
  <si>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</si>
  <si>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</si>
  <si>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</si>
  <si>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</si>
  <si>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</si>
  <si>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</si>
  <si>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</si>
  <si>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</si>
  <si>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</si>
  <si>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</si>
  <si>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</si>
  <si>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</si>
  <si>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</si>
  <si>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</si>
  <si>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</si>
  <si>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</si>
  <si>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</si>
  <si>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</si>
  <si>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</si>
  <si>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</si>
  <si>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</si>
  <si>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</si>
  <si>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</si>
  <si>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</si>
  <si>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</si>
  <si>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</si>
  <si>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</si>
  <si>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</si>
  <si>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</si>
  <si>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</si>
  <si>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</si>
  <si>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</si>
  <si>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</si>
  <si>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</si>
  <si>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</si>
  <si>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</si>
  <si>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</si>
  <si>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</si>
  <si>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</si>
  <si>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</si>
  <si>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</si>
  <si>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</si>
  <si>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</si>
  <si>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</si>
  <si>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</si>
  <si>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</si>
  <si>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</si>
  <si>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</si>
  <si>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</si>
  <si>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</si>
  <si>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</si>
  <si>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</si>
  <si>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</si>
  <si>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</si>
  <si>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</si>
  <si>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</si>
  <si>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</si>
  <si>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</si>
  <si>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</si>
  <si>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</si>
  <si>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</si>
  <si>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</si>
  <si>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</si>
  <si>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</si>
  <si>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</si>
  <si>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</si>
  <si>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</si>
  <si>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</si>
  <si>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</si>
  <si>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</si>
  <si>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</si>
  <si>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</si>
  <si>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</si>
  <si>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</si>
  <si>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</si>
  <si>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</si>
  <si>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</si>
  <si>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</si>
  <si>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</si>
  <si>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</si>
  <si>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</si>
  <si>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</si>
  <si>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</si>
  <si>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</si>
  <si>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</si>
  <si>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</si>
  <si>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</si>
  <si>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</si>
  <si>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</si>
  <si>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</si>
  <si>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</si>
  <si>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</si>
  <si>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</si>
  <si>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</si>
  <si>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</si>
  <si>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</si>
  <si>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</si>
  <si>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</si>
  <si>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</si>
  <si>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</si>
  <si>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</si>
  <si>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</si>
  <si>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</si>
  <si>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</si>
  <si>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</si>
  <si>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</si>
  <si>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</si>
  <si>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</si>
  <si>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</si>
  <si>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</si>
  <si>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</si>
  <si>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</si>
  <si>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</si>
  <si>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</si>
  <si>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Maharashtra</t>
  </si>
  <si>
    <t>Vankuswade</t>
  </si>
  <si>
    <t>Satara</t>
  </si>
  <si>
    <t>No</t>
  </si>
  <si>
    <t>Suzlon</t>
  </si>
  <si>
    <t>S66/1250</t>
  </si>
  <si>
    <t>2015/08</t>
  </si>
  <si>
    <t>Production</t>
  </si>
  <si>
    <t>Tamil Nadu</t>
  </si>
  <si>
    <t>Muppandal</t>
  </si>
  <si>
    <t>Gujarat</t>
  </si>
  <si>
    <t>Jangi</t>
  </si>
  <si>
    <t>Vestas</t>
  </si>
  <si>
    <t>V82/1650</t>
  </si>
  <si>
    <t>Powerica Ltd.</t>
  </si>
  <si>
    <t>2011/01</t>
  </si>
  <si>
    <t>Vankusawade Wind Park</t>
  </si>
  <si>
    <t>S33/350</t>
  </si>
  <si>
    <t>Andhra Pradesh</t>
  </si>
  <si>
    <t>Amidyala</t>
  </si>
  <si>
    <t>Axis Energy Group</t>
  </si>
  <si>
    <t>Kayathar</t>
  </si>
  <si>
    <t>Kayathar Subhash</t>
  </si>
  <si>
    <t>Kerala</t>
  </si>
  <si>
    <t>Ramakkalmedu</t>
  </si>
  <si>
    <t>Subhash Ltd</t>
  </si>
  <si>
    <t>Muppandal Wind</t>
  </si>
  <si>
    <t>Muppandal Wind Farm</t>
  </si>
  <si>
    <t>Gujdimangalam</t>
  </si>
  <si>
    <t>Gujdimangalam Wind Farm</t>
  </si>
  <si>
    <t>Puthlur</t>
  </si>
  <si>
    <t>Puthlur RCI</t>
  </si>
  <si>
    <t>Wescare</t>
  </si>
  <si>
    <t>Yes</t>
  </si>
  <si>
    <t>One Earth
Opp. Magarpatta City
Hadapsar
Pune 411028</t>
  </si>
  <si>
    <t>+91-20-67022000 / 61356135 / 67202500</t>
  </si>
  <si>
    <t>http://www.suzlon.com</t>
  </si>
  <si>
    <t>MSPL Limited</t>
  </si>
  <si>
    <t>Baldota Bhavan
117, Maharshi Karve Road,
Mumbai 400020.
Maharashtra</t>
  </si>
  <si>
    <t>(+91) (22) 22030989</t>
  </si>
  <si>
    <t>email@mspllimited.com</t>
  </si>
  <si>
    <t>https://baldota.co.in</t>
  </si>
  <si>
    <t>Arvind</t>
  </si>
  <si>
    <t>Naroda Road
Ahmedabad - 380 025
Gujarat</t>
  </si>
  <si>
    <t>+91-79-30138000</t>
  </si>
  <si>
    <t>info@arvind.in</t>
  </si>
  <si>
    <t>http://www.arvind.com</t>
  </si>
  <si>
    <t>Veer Energy</t>
  </si>
  <si>
    <t>629-A, Gazdar House, 1st Flr
Near Kalbadevi Post Office
J.S.S. Marg, Mumbai: 400002</t>
  </si>
  <si>
    <t>022-22072641/42/43</t>
  </si>
  <si>
    <t>info@veerenergy.com</t>
  </si>
  <si>
    <t>http://www.veerenergy.net</t>
  </si>
  <si>
    <t>DLF Group</t>
  </si>
  <si>
    <t>http://www.dlf.in</t>
  </si>
  <si>
    <t>One Earth, Opp. Magarpatta City, --Hadapsar--Pune 411028</t>
  </si>
  <si>
    <t>+91 20-67022000 / 61356135 / 67202500</t>
  </si>
  <si>
    <t>#NA</t>
  </si>
  <si>
    <t>Active</t>
  </si>
  <si>
    <t>Inox Wind</t>
  </si>
  <si>
    <t>Inox Tower--Plot No. 17, Sector 16-A,--Noida - 201301, U.P.</t>
  </si>
  <si>
    <t>+91 120 6149 600</t>
  </si>
  <si>
    <t>+91 120 6149 610</t>
  </si>
  <si>
    <t>enquiry@inoxwind.com</t>
  </si>
  <si>
    <t>http://www.inoxwind.com</t>
  </si>
  <si>
    <t>PowerWind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</si>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</sst>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63138437"/>
        <c:axId val="31375022"/>
      </c:barChart>
      <c:catAx>
        <c:axId val="63138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375022"/>
        <c:crosses val="autoZero"/>
        <c:auto val="1"/>
        <c:lblOffset val="100"/>
        <c:tickLblSkip val="2"/>
        <c:noMultiLvlLbl val="0"/>
      </c:catAx>
      <c:valAx>
        <c:axId val="31375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138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3939743"/>
        <c:axId val="58348824"/>
      </c:barChart>
      <c:catAx>
        <c:axId val="13939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48824"/>
        <c:crosses val="autoZero"/>
        <c:auto val="1"/>
        <c:lblOffset val="100"/>
        <c:tickLblSkip val="2"/>
        <c:noMultiLvlLbl val="0"/>
      </c:catAx>
      <c:valAx>
        <c:axId val="58348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39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5377369"/>
        <c:axId val="28634274"/>
      </c:barChart>
      <c:catAx>
        <c:axId val="55377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634274"/>
        <c:crosses val="autoZero"/>
        <c:auto val="1"/>
        <c:lblOffset val="100"/>
        <c:tickLblSkip val="2"/>
        <c:noMultiLvlLbl val="0"/>
      </c:catAx>
      <c:valAx>
        <c:axId val="28634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3773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190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45414.60045138889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3331</v>
      </c>
      <c r="B3" s="58" t="s">
        <v>123</v>
      </c>
      <c r="C3" s="58" t="s">
        <v>142</v>
      </c>
      <c r="D3" s="58" t="s">
        <v>123</v>
      </c>
      <c r="E3" s="10" t="s">
        <v>143</v>
      </c>
      <c r="F3" s="15" t="s">
        <v>123</v>
      </c>
      <c r="G3" s="16">
        <v>15.026</v>
      </c>
      <c r="H3" s="16">
        <v>77.385</v>
      </c>
      <c r="I3" s="10" t="s">
        <v>123</v>
      </c>
      <c r="J3" s="10" t="s">
        <v>127</v>
      </c>
      <c r="K3" s="15" t="s">
        <v>127</v>
      </c>
      <c r="L3" s="10" t="s">
        <v>123</v>
      </c>
      <c r="M3" s="10" t="s">
        <v>123</v>
      </c>
      <c r="N3" s="10" t="s">
        <v>123</v>
      </c>
      <c r="O3" s="10" t="s">
        <v>123</v>
      </c>
      <c r="P3" s="15">
        <v>50000</v>
      </c>
      <c r="Q3" s="10" t="s">
        <v>123</v>
      </c>
      <c r="R3" s="10" t="s">
        <v>123</v>
      </c>
      <c r="S3" s="15" t="s">
        <v>144</v>
      </c>
      <c r="T3" s="10" t="s">
        <v>123</v>
      </c>
      <c r="U3" s="10" t="s">
        <v>131</v>
      </c>
      <c r="W3" s="48" t="str">
        <f>HYPERLINK("https://www.thewindpower.net/windfarm_en_3331.php","Link")</f>
        <v>Link</v>
      </c>
      <c r="X3" s="17">
        <v>45274</v>
      </c>
    </row>
    <row r="4" spans="1:24" ht="12.75">
      <c r="A4" s="10">
        <v>3336</v>
      </c>
      <c r="B4" s="58" t="s">
        <v>123</v>
      </c>
      <c r="C4" s="58" t="s">
        <v>142</v>
      </c>
      <c r="D4" s="58" t="s">
        <v>154</v>
      </c>
      <c r="E4" s="10" t="s">
        <v>155</v>
      </c>
      <c r="F4" s="15" t="s">
        <v>123</v>
      </c>
      <c r="G4" s="16">
        <v>15.88</v>
      </c>
      <c r="H4" s="16">
        <v>78.6</v>
      </c>
      <c r="I4" s="10" t="s">
        <v>123</v>
      </c>
      <c r="J4" s="10" t="s">
        <v>127</v>
      </c>
      <c r="K4" s="15" t="s">
        <v>127</v>
      </c>
      <c r="L4" s="10" t="s">
        <v>123</v>
      </c>
      <c r="M4" s="10" t="s">
        <v>123</v>
      </c>
      <c r="N4" s="10" t="s">
        <v>123</v>
      </c>
      <c r="O4" s="10" t="s">
        <v>123</v>
      </c>
      <c r="P4" s="15">
        <v>20000</v>
      </c>
      <c r="Q4" s="10" t="s">
        <v>156</v>
      </c>
      <c r="R4" s="10" t="s">
        <v>156</v>
      </c>
      <c r="S4" s="15" t="s">
        <v>123</v>
      </c>
      <c r="T4" s="10" t="s">
        <v>123</v>
      </c>
      <c r="U4" s="10" t="s">
        <v>131</v>
      </c>
      <c r="W4" s="48" t="str">
        <f>HYPERLINK("https://www.thewindpower.net/windfarm_en_3336.php","Link")</f>
        <v>Link</v>
      </c>
      <c r="X4" s="17">
        <v>45272</v>
      </c>
    </row>
    <row r="5" spans="1:24" ht="12.75">
      <c r="A5" s="10">
        <v>856</v>
      </c>
      <c r="B5" s="58" t="s">
        <v>123</v>
      </c>
      <c r="C5" s="58" t="s">
        <v>134</v>
      </c>
      <c r="D5" s="58" t="s">
        <v>135</v>
      </c>
      <c r="E5" s="10" t="s">
        <v>135</v>
      </c>
      <c r="F5" s="15" t="s">
        <v>123</v>
      </c>
      <c r="G5" s="16">
        <v>23.2214314</v>
      </c>
      <c r="H5" s="16">
        <v>70.5638004</v>
      </c>
      <c r="I5" s="10" t="s">
        <v>123</v>
      </c>
      <c r="J5" s="10" t="s">
        <v>127</v>
      </c>
      <c r="K5" s="15" t="s">
        <v>127</v>
      </c>
      <c r="L5" s="10" t="s">
        <v>136</v>
      </c>
      <c r="M5" s="10" t="s">
        <v>137</v>
      </c>
      <c r="N5" s="10" t="s">
        <v>123</v>
      </c>
      <c r="O5" s="10">
        <v>6</v>
      </c>
      <c r="P5" s="15">
        <v>9900</v>
      </c>
      <c r="Q5" s="10" t="s">
        <v>138</v>
      </c>
      <c r="R5" s="10" t="s">
        <v>123</v>
      </c>
      <c r="S5" s="15" t="s">
        <v>123</v>
      </c>
      <c r="T5" s="10" t="s">
        <v>139</v>
      </c>
      <c r="U5" s="10" t="s">
        <v>131</v>
      </c>
      <c r="W5" s="48" t="str">
        <f>HYPERLINK("https://www.thewindpower.net/windfarm_en_856.php","Link")</f>
        <v>Link</v>
      </c>
      <c r="X5" s="17">
        <v>45104</v>
      </c>
    </row>
    <row r="6" spans="1:24" ht="12.75">
      <c r="A6" s="10">
        <v>3333</v>
      </c>
      <c r="B6" s="58" t="s">
        <v>123</v>
      </c>
      <c r="C6" s="58" t="s">
        <v>147</v>
      </c>
      <c r="D6" s="58" t="s">
        <v>148</v>
      </c>
      <c r="E6" s="10" t="s">
        <v>148</v>
      </c>
      <c r="F6" s="15" t="s">
        <v>123</v>
      </c>
      <c r="G6" s="16">
        <v>9.8017385</v>
      </c>
      <c r="H6" s="16">
        <v>77.2262937</v>
      </c>
      <c r="I6" s="10" t="s">
        <v>123</v>
      </c>
      <c r="J6" s="10" t="s">
        <v>127</v>
      </c>
      <c r="K6" s="15" t="s">
        <v>127</v>
      </c>
      <c r="L6" s="10" t="s">
        <v>123</v>
      </c>
      <c r="M6" s="10" t="s">
        <v>123</v>
      </c>
      <c r="N6" s="10" t="s">
        <v>123</v>
      </c>
      <c r="O6" s="10">
        <v>20</v>
      </c>
      <c r="P6" s="15">
        <v>25000</v>
      </c>
      <c r="Q6" s="10" t="s">
        <v>123</v>
      </c>
      <c r="R6" s="10" t="s">
        <v>123</v>
      </c>
      <c r="S6" s="15" t="s">
        <v>149</v>
      </c>
      <c r="T6" s="10" t="s">
        <v>123</v>
      </c>
      <c r="U6" s="10" t="s">
        <v>131</v>
      </c>
      <c r="W6" s="48" t="str">
        <f>HYPERLINK("https://www.thewindpower.net/windfarm_en_3333.php","Link")</f>
        <v>Link</v>
      </c>
      <c r="X6" s="17">
        <v>45272</v>
      </c>
    </row>
    <row r="7" spans="1:24" ht="12.75">
      <c r="A7" s="10">
        <v>99</v>
      </c>
      <c r="B7" s="58" t="s">
        <v>123</v>
      </c>
      <c r="C7" s="58" t="s">
        <v>124</v>
      </c>
      <c r="D7" s="58" t="s">
        <v>125</v>
      </c>
      <c r="E7" s="10" t="s">
        <v>126</v>
      </c>
      <c r="F7" s="15" t="s">
        <v>123</v>
      </c>
      <c r="G7" s="16">
        <v>17.691401</v>
      </c>
      <c r="H7" s="16">
        <v>74.000938</v>
      </c>
      <c r="I7" s="10" t="s">
        <v>123</v>
      </c>
      <c r="J7" s="10" t="s">
        <v>127</v>
      </c>
      <c r="K7" s="15" t="s">
        <v>127</v>
      </c>
      <c r="L7" s="10" t="s">
        <v>128</v>
      </c>
      <c r="M7" s="10" t="s">
        <v>129</v>
      </c>
      <c r="N7" s="10" t="s">
        <v>123</v>
      </c>
      <c r="O7" s="10">
        <v>5</v>
      </c>
      <c r="P7" s="15">
        <v>6250</v>
      </c>
      <c r="Q7" s="10" t="s">
        <v>128</v>
      </c>
      <c r="R7" s="10" t="s">
        <v>123</v>
      </c>
      <c r="S7" s="15" t="s">
        <v>123</v>
      </c>
      <c r="T7" s="10" t="s">
        <v>130</v>
      </c>
      <c r="U7" s="10" t="s">
        <v>131</v>
      </c>
      <c r="W7" s="48" t="str">
        <f>HYPERLINK("https://www.thewindpower.net/windfarm_en_99.php","Link")</f>
        <v>Link</v>
      </c>
      <c r="X7" s="17">
        <v>45274</v>
      </c>
    </row>
    <row r="8" spans="1:24" ht="12.75">
      <c r="A8" s="10">
        <v>3330</v>
      </c>
      <c r="B8" s="58" t="s">
        <v>123</v>
      </c>
      <c r="C8" s="58" t="s">
        <v>124</v>
      </c>
      <c r="D8" s="58" t="s">
        <v>126</v>
      </c>
      <c r="E8" s="10" t="s">
        <v>140</v>
      </c>
      <c r="F8" s="15" t="s">
        <v>123</v>
      </c>
      <c r="G8" s="16">
        <v>17.69</v>
      </c>
      <c r="H8" s="16">
        <v>74.0041</v>
      </c>
      <c r="I8" s="10">
        <v>1150</v>
      </c>
      <c r="J8" s="10" t="s">
        <v>127</v>
      </c>
      <c r="K8" s="15" t="s">
        <v>127</v>
      </c>
      <c r="L8" s="10" t="s">
        <v>128</v>
      </c>
      <c r="M8" s="10" t="s">
        <v>141</v>
      </c>
      <c r="N8" s="10" t="s">
        <v>123</v>
      </c>
      <c r="O8" s="10">
        <v>540</v>
      </c>
      <c r="P8" s="15">
        <v>189000</v>
      </c>
      <c r="Q8" s="10" t="s">
        <v>128</v>
      </c>
      <c r="R8" s="10" t="s">
        <v>128</v>
      </c>
      <c r="S8" s="15" t="s">
        <v>123</v>
      </c>
      <c r="T8" s="10" t="s">
        <v>123</v>
      </c>
      <c r="U8" s="10" t="s">
        <v>131</v>
      </c>
      <c r="W8" s="48" t="str">
        <f>HYPERLINK("https://www.thewindpower.net/windfarm_en_3330.php","Link")</f>
        <v>Link</v>
      </c>
      <c r="X8" s="17">
        <v>45272</v>
      </c>
    </row>
    <row r="9" spans="1:24" ht="12.75">
      <c r="A9" s="10">
        <v>3335</v>
      </c>
      <c r="B9" s="58" t="s">
        <v>123</v>
      </c>
      <c r="C9" s="58" t="s">
        <v>132</v>
      </c>
      <c r="D9" s="58" t="s">
        <v>152</v>
      </c>
      <c r="E9" s="10" t="s">
        <v>152</v>
      </c>
      <c r="F9" s="15" t="s">
        <v>123</v>
      </c>
      <c r="G9" s="16">
        <v>10.69</v>
      </c>
      <c r="H9" s="16">
        <v>77.28</v>
      </c>
      <c r="I9" s="10" t="s">
        <v>123</v>
      </c>
      <c r="J9" s="10" t="s">
        <v>127</v>
      </c>
      <c r="K9" s="15" t="s">
        <v>127</v>
      </c>
      <c r="L9" s="10" t="s">
        <v>128</v>
      </c>
      <c r="M9" s="10" t="s">
        <v>123</v>
      </c>
      <c r="N9" s="10" t="s">
        <v>123</v>
      </c>
      <c r="O9" s="10" t="s">
        <v>123</v>
      </c>
      <c r="P9" s="15">
        <v>21000</v>
      </c>
      <c r="Q9" s="10" t="s">
        <v>123</v>
      </c>
      <c r="R9" s="10" t="s">
        <v>153</v>
      </c>
      <c r="S9" s="15" t="s">
        <v>123</v>
      </c>
      <c r="T9" s="10" t="s">
        <v>123</v>
      </c>
      <c r="U9" s="10" t="s">
        <v>131</v>
      </c>
      <c r="W9" s="48" t="str">
        <f>HYPERLINK("https://www.thewindpower.net/windfarm_en_3335.php","Link")</f>
        <v>Link</v>
      </c>
      <c r="X9" s="17">
        <v>45272</v>
      </c>
    </row>
    <row r="10" spans="1:24" ht="12.75">
      <c r="A10" s="10">
        <v>3332</v>
      </c>
      <c r="B10" s="58" t="s">
        <v>123</v>
      </c>
      <c r="C10" s="58" t="s">
        <v>132</v>
      </c>
      <c r="D10" s="58" t="s">
        <v>145</v>
      </c>
      <c r="E10" s="10" t="s">
        <v>146</v>
      </c>
      <c r="F10" s="15" t="s">
        <v>123</v>
      </c>
      <c r="G10" s="16">
        <v>8.95</v>
      </c>
      <c r="H10" s="16">
        <v>77.77</v>
      </c>
      <c r="I10" s="10" t="s">
        <v>123</v>
      </c>
      <c r="J10" s="10" t="s">
        <v>127</v>
      </c>
      <c r="K10" s="15" t="s">
        <v>127</v>
      </c>
      <c r="L10" s="10" t="s">
        <v>128</v>
      </c>
      <c r="M10" s="10" t="s">
        <v>123</v>
      </c>
      <c r="N10" s="10" t="s">
        <v>123</v>
      </c>
      <c r="O10" s="10" t="s">
        <v>123</v>
      </c>
      <c r="P10" s="15">
        <v>30000</v>
      </c>
      <c r="Q10" s="10" t="s">
        <v>123</v>
      </c>
      <c r="R10" s="10" t="s">
        <v>123</v>
      </c>
      <c r="S10" s="15" t="s">
        <v>123</v>
      </c>
      <c r="T10" s="10" t="s">
        <v>123</v>
      </c>
      <c r="U10" s="10" t="s">
        <v>131</v>
      </c>
      <c r="W10" s="48" t="str">
        <f>HYPERLINK("https://www.thewindpower.net/windfarm_en_3332.php","Link")</f>
        <v>Link</v>
      </c>
      <c r="X10" s="17">
        <v>45272</v>
      </c>
    </row>
    <row r="11" spans="1:24" ht="12.75">
      <c r="A11" s="10">
        <v>449</v>
      </c>
      <c r="B11" s="58" t="s">
        <v>123</v>
      </c>
      <c r="C11" s="58" t="s">
        <v>132</v>
      </c>
      <c r="D11" s="58" t="s">
        <v>133</v>
      </c>
      <c r="E11" s="10" t="s">
        <v>133</v>
      </c>
      <c r="F11" s="15" t="s">
        <v>123</v>
      </c>
      <c r="G11" s="16">
        <v>10.3261</v>
      </c>
      <c r="H11" s="16">
        <v>77.9851</v>
      </c>
      <c r="I11" s="10" t="s">
        <v>123</v>
      </c>
      <c r="J11" s="10" t="s">
        <v>127</v>
      </c>
      <c r="K11" s="15" t="s">
        <v>127</v>
      </c>
      <c r="L11" s="10" t="s">
        <v>123</v>
      </c>
      <c r="M11" s="10" t="s">
        <v>123</v>
      </c>
      <c r="N11" s="10" t="s">
        <v>123</v>
      </c>
      <c r="O11" s="10" t="s">
        <v>123</v>
      </c>
      <c r="P11" s="15">
        <v>13000</v>
      </c>
      <c r="Q11" s="10" t="s">
        <v>123</v>
      </c>
      <c r="R11" s="10" t="s">
        <v>123</v>
      </c>
      <c r="S11" s="15" t="s">
        <v>123</v>
      </c>
      <c r="T11" s="10">
        <v>1996</v>
      </c>
      <c r="U11" s="10" t="s">
        <v>131</v>
      </c>
      <c r="W11" s="48" t="str">
        <f>HYPERLINK("https://www.thewindpower.net/windfarm_en_449.php","Link")</f>
        <v>Link</v>
      </c>
      <c r="X11" s="17">
        <v>45272</v>
      </c>
    </row>
    <row r="12" spans="1:24" ht="12.75">
      <c r="A12" s="10">
        <v>3334</v>
      </c>
      <c r="B12" s="58" t="s">
        <v>123</v>
      </c>
      <c r="C12" s="58" t="s">
        <v>132</v>
      </c>
      <c r="D12" s="58" t="s">
        <v>133</v>
      </c>
      <c r="E12" s="10" t="s">
        <v>150</v>
      </c>
      <c r="F12" s="15" t="s">
        <v>123</v>
      </c>
      <c r="G12" s="16">
        <v>8.25</v>
      </c>
      <c r="H12" s="16">
        <v>77.59</v>
      </c>
      <c r="I12" s="10" t="s">
        <v>123</v>
      </c>
      <c r="J12" s="10" t="s">
        <v>127</v>
      </c>
      <c r="K12" s="15" t="s">
        <v>127</v>
      </c>
      <c r="L12" s="10" t="s">
        <v>128</v>
      </c>
      <c r="M12" s="10" t="s">
        <v>123</v>
      </c>
      <c r="N12" s="10" t="s">
        <v>123</v>
      </c>
      <c r="O12" s="10" t="s">
        <v>123</v>
      </c>
      <c r="P12" s="15">
        <v>22000</v>
      </c>
      <c r="Q12" s="10" t="s">
        <v>123</v>
      </c>
      <c r="R12" s="10" t="s">
        <v>151</v>
      </c>
      <c r="S12" s="15" t="s">
        <v>123</v>
      </c>
      <c r="T12" s="10" t="s">
        <v>123</v>
      </c>
      <c r="U12" s="10" t="s">
        <v>131</v>
      </c>
      <c r="W12" s="48" t="str">
        <f>HYPERLINK("https://www.thewindpower.net/windfarm_en_3334.php","Link")</f>
        <v>Link</v>
      </c>
      <c r="X12" s="17">
        <v>45272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233</v>
      </c>
      <c r="B3" s="36" t="s">
        <v>166</v>
      </c>
      <c r="C3" s="36" t="s">
        <v>157</v>
      </c>
      <c r="D3" s="36" t="s">
        <v>157</v>
      </c>
      <c r="E3" s="36" t="s">
        <v>157</v>
      </c>
      <c r="F3" s="62" t="s">
        <v>167</v>
      </c>
      <c r="G3" s="36" t="s">
        <v>168</v>
      </c>
      <c r="H3" s="37" t="s">
        <v>123</v>
      </c>
      <c r="I3" s="36" t="s">
        <v>169</v>
      </c>
      <c r="J3" s="36" t="s">
        <v>170</v>
      </c>
      <c r="K3" s="63" t="str">
        <f>HYPERLINK("https://www.thewindpower.net/actors_main_en_233.php","Link")</f>
        <v>Link</v>
      </c>
      <c r="L3" s="51">
        <v>45351</v>
      </c>
    </row>
    <row r="4" spans="1:12" ht="15">
      <c r="A4" s="36">
        <v>269</v>
      </c>
      <c r="B4" s="36" t="s">
        <v>176</v>
      </c>
      <c r="C4" s="36" t="s">
        <v>127</v>
      </c>
      <c r="D4" s="36" t="s">
        <v>157</v>
      </c>
      <c r="E4" s="36" t="s">
        <v>157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177</v>
      </c>
      <c r="K4" s="63" t="str">
        <f>HYPERLINK("https://www.thewindpower.net/actors_main_en_269.php","Link")</f>
        <v>Link</v>
      </c>
      <c r="L4" s="51">
        <v>45316</v>
      </c>
    </row>
    <row r="5" spans="1:12" ht="60">
      <c r="A5" s="36">
        <v>174</v>
      </c>
      <c r="B5" s="36" t="s">
        <v>161</v>
      </c>
      <c r="C5" s="36" t="s">
        <v>157</v>
      </c>
      <c r="D5" s="36" t="s">
        <v>157</v>
      </c>
      <c r="E5" s="36" t="s">
        <v>127</v>
      </c>
      <c r="F5" s="62" t="s">
        <v>162</v>
      </c>
      <c r="G5" s="36" t="s">
        <v>163</v>
      </c>
      <c r="H5" s="37" t="s">
        <v>123</v>
      </c>
      <c r="I5" s="36" t="s">
        <v>164</v>
      </c>
      <c r="J5" s="36" t="s">
        <v>165</v>
      </c>
      <c r="K5" s="63" t="str">
        <f>HYPERLINK("https://www.thewindpower.net/actors_main_en_174.php","Link")</f>
        <v>Link</v>
      </c>
      <c r="L5" s="51">
        <v>45279</v>
      </c>
    </row>
    <row r="6" spans="1:12" ht="60">
      <c r="A6" s="36">
        <v>24</v>
      </c>
      <c r="B6" s="36" t="s">
        <v>128</v>
      </c>
      <c r="C6" s="36" t="s">
        <v>157</v>
      </c>
      <c r="D6" s="36" t="s">
        <v>157</v>
      </c>
      <c r="E6" s="36" t="s">
        <v>157</v>
      </c>
      <c r="F6" s="62" t="s">
        <v>158</v>
      </c>
      <c r="G6" s="36" t="s">
        <v>159</v>
      </c>
      <c r="H6" s="37" t="s">
        <v>123</v>
      </c>
      <c r="I6" s="36" t="s">
        <v>123</v>
      </c>
      <c r="J6" s="36" t="s">
        <v>160</v>
      </c>
      <c r="K6" s="63" t="str">
        <f>HYPERLINK("https://www.thewindpower.net/actors_main_en_24.php","Link")</f>
        <v>Link</v>
      </c>
      <c r="L6" s="51">
        <v>45324</v>
      </c>
    </row>
    <row r="7" spans="1:12" ht="45">
      <c r="A7" s="36">
        <v>260</v>
      </c>
      <c r="B7" s="36" t="s">
        <v>171</v>
      </c>
      <c r="C7" s="36" t="s">
        <v>157</v>
      </c>
      <c r="D7" s="36" t="s">
        <v>127</v>
      </c>
      <c r="E7" s="36" t="s">
        <v>127</v>
      </c>
      <c r="F7" s="62" t="s">
        <v>172</v>
      </c>
      <c r="G7" s="36" t="s">
        <v>173</v>
      </c>
      <c r="H7" s="37" t="s">
        <v>123</v>
      </c>
      <c r="I7" s="36" t="s">
        <v>174</v>
      </c>
      <c r="J7" s="36" t="s">
        <v>175</v>
      </c>
      <c r="K7" s="63" t="str">
        <f>HYPERLINK("https://www.thewindpower.net/actors_main_en_260.php","Link")</f>
        <v>Link</v>
      </c>
      <c r="L7" s="51">
        <v>45254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64</v>
      </c>
      <c r="B3" s="41" t="s">
        <v>182</v>
      </c>
      <c r="C3" s="41" t="s">
        <v>183</v>
      </c>
      <c r="D3" s="41" t="s">
        <v>184</v>
      </c>
      <c r="E3" s="41" t="s">
        <v>185</v>
      </c>
      <c r="F3" s="41" t="s">
        <v>186</v>
      </c>
      <c r="G3" s="41" t="s">
        <v>187</v>
      </c>
      <c r="H3" s="41" t="s">
        <v>180</v>
      </c>
      <c r="I3" s="41" t="s">
        <v>180</v>
      </c>
      <c r="J3" s="41" t="s">
        <v>127</v>
      </c>
      <c r="K3" s="41">
        <v>2006</v>
      </c>
      <c r="L3" s="41" t="s">
        <v>181</v>
      </c>
      <c r="M3" s="41" t="s">
        <v>180</v>
      </c>
      <c r="N3" s="48" t="str">
        <f>HYPERLINK("https://www.thewindpower.net/manufacturer_en_64.php","Link")</f>
        <v>Link</v>
      </c>
      <c r="O3" s="47">
        <v>45311</v>
      </c>
    </row>
    <row r="4" spans="1:15" ht="12.75">
      <c r="A4" s="41">
        <v>97</v>
      </c>
      <c r="B4" s="41" t="s">
        <v>188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180</v>
      </c>
      <c r="I4" s="41" t="s">
        <v>180</v>
      </c>
      <c r="J4" s="41" t="s">
        <v>127</v>
      </c>
      <c r="K4" s="41">
        <v>2007</v>
      </c>
      <c r="L4" s="41" t="s">
        <v>189</v>
      </c>
      <c r="M4" s="41">
        <v>2021</v>
      </c>
      <c r="N4" s="48" t="str">
        <f>HYPERLINK("https://www.thewindpower.net/manufacturer_en_97.php","Link")</f>
        <v>Link</v>
      </c>
      <c r="O4" s="47">
        <v>45311</v>
      </c>
    </row>
    <row r="5" spans="1:15" ht="12.75">
      <c r="A5" s="41">
        <v>50</v>
      </c>
      <c r="B5" s="41" t="s">
        <v>128</v>
      </c>
      <c r="C5" s="41" t="s">
        <v>178</v>
      </c>
      <c r="D5" s="41" t="s">
        <v>179</v>
      </c>
      <c r="E5" s="41" t="s">
        <v>123</v>
      </c>
      <c r="F5" s="41" t="s">
        <v>123</v>
      </c>
      <c r="G5" s="41" t="s">
        <v>160</v>
      </c>
      <c r="H5" s="41" t="s">
        <v>180</v>
      </c>
      <c r="I5" s="41" t="s">
        <v>180</v>
      </c>
      <c r="J5" s="41" t="s">
        <v>127</v>
      </c>
      <c r="K5" s="41">
        <v>1995</v>
      </c>
      <c r="L5" s="41" t="s">
        <v>181</v>
      </c>
      <c r="M5" s="41" t="s">
        <v>180</v>
      </c>
      <c r="N5" s="48" t="str">
        <f>HYPERLINK("https://www.thewindpower.net/manufacturer_en_50.php","Link")</f>
        <v>Link</v>
      </c>
      <c r="O5" s="47">
        <v>45279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940</v>
      </c>
      <c r="C3" s="49">
        <v>940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992</v>
      </c>
      <c r="C4" s="49">
        <v>992</v>
      </c>
      <c r="D4" s="49">
        <v>0</v>
      </c>
      <c r="F4" s="41">
        <v>1998</v>
      </c>
      <c r="G4" s="49">
        <f aca="true" t="shared" si="0" ref="G4:I7">B4-B3</f>
        <v>52</v>
      </c>
      <c r="H4" s="49">
        <f t="shared" si="0"/>
        <v>52</v>
      </c>
      <c r="I4" s="49">
        <f t="shared" si="0"/>
        <v>0</v>
      </c>
      <c r="K4" s="41">
        <v>1998</v>
      </c>
      <c r="L4" s="56">
        <f aca="true" t="shared" si="1" ref="L4:M7">(B4-B3)/B3</f>
        <v>0.05531914893617021</v>
      </c>
      <c r="M4" s="56">
        <f t="shared" si="1"/>
        <v>0.05531914893617021</v>
      </c>
      <c r="N4" s="56">
        <v>0</v>
      </c>
    </row>
    <row r="5" spans="1:14" ht="12.75">
      <c r="A5" s="41">
        <v>1999</v>
      </c>
      <c r="B5" s="49">
        <v>1035</v>
      </c>
      <c r="C5" s="49">
        <v>1035</v>
      </c>
      <c r="D5" s="49">
        <v>0</v>
      </c>
      <c r="F5" s="41">
        <v>1999</v>
      </c>
      <c r="G5" s="49">
        <f t="shared" si="0"/>
        <v>43</v>
      </c>
      <c r="H5" s="49">
        <f t="shared" si="0"/>
        <v>43</v>
      </c>
      <c r="I5" s="49">
        <f t="shared" si="0"/>
        <v>0</v>
      </c>
      <c r="K5" s="41">
        <v>1999</v>
      </c>
      <c r="L5" s="56">
        <f t="shared" si="1"/>
        <v>0.04334677419354839</v>
      </c>
      <c r="M5" s="56">
        <f t="shared" si="1"/>
        <v>0.04334677419354839</v>
      </c>
      <c r="N5" s="56">
        <v>0</v>
      </c>
    </row>
    <row r="6" spans="1:14" ht="12.75">
      <c r="A6" s="41">
        <v>2000</v>
      </c>
      <c r="B6" s="49">
        <v>1267</v>
      </c>
      <c r="C6" s="49">
        <v>1267</v>
      </c>
      <c r="D6" s="49">
        <v>0</v>
      </c>
      <c r="F6" s="41">
        <v>2000</v>
      </c>
      <c r="G6" s="49">
        <f t="shared" si="0"/>
        <v>232</v>
      </c>
      <c r="H6" s="49">
        <f t="shared" si="0"/>
        <v>232</v>
      </c>
      <c r="I6" s="49">
        <f t="shared" si="0"/>
        <v>0</v>
      </c>
      <c r="K6" s="41">
        <v>2000</v>
      </c>
      <c r="L6" s="56">
        <f t="shared" si="1"/>
        <v>0.22415458937198068</v>
      </c>
      <c r="M6" s="56">
        <f t="shared" si="1"/>
        <v>0.22415458937198068</v>
      </c>
      <c r="N6" s="56">
        <v>0</v>
      </c>
    </row>
    <row r="7" spans="1:14" ht="12.75">
      <c r="A7" s="41">
        <v>2001</v>
      </c>
      <c r="B7" s="49">
        <v>1507</v>
      </c>
      <c r="C7" s="49">
        <v>1507</v>
      </c>
      <c r="D7" s="49">
        <v>0</v>
      </c>
      <c r="F7" s="41">
        <v>2001</v>
      </c>
      <c r="G7" s="49">
        <f t="shared" si="0"/>
        <v>240</v>
      </c>
      <c r="H7" s="49">
        <f t="shared" si="0"/>
        <v>240</v>
      </c>
      <c r="I7" s="49">
        <f t="shared" si="0"/>
        <v>0</v>
      </c>
      <c r="K7" s="41">
        <v>2001</v>
      </c>
      <c r="L7" s="56">
        <f t="shared" si="1"/>
        <v>0.1894238358326756</v>
      </c>
      <c r="M7" s="56">
        <f t="shared" si="1"/>
        <v>0.1894238358326756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