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<sst xmlns="http://schemas.openxmlformats.org/spreadsheetml/2006/main" count="436" uniqueCount="176">
  <si>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</si>
  <si>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</si>
  <si>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</si>
  <si>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</si>
  <si>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</si>
  <si>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</si>
  <si>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</si>
  <si>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</si>
  <si>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</si>
  <si>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</si>
  <si>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</si>
  <si>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</si>
  <si>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</si>
  <si>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</si>
  <si>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</si>
  <si>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</si>
  <si>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</si>
  <si>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</si>
  <si>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</si>
  <si>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</si>
  <si>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</si>
  <si>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</si>
  <si>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</si>
  <si>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</si>
  <si>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</si>
  <si>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</si>
  <si>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</si>
  <si>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</si>
  <si>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</si>
  <si>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</si>
  <si>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</si>
  <si>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</si>
  <si>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</si>
  <si>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</si>
  <si>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</si>
  <si>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</si>
  <si>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</si>
  <si>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</si>
  <si>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</si>
  <si>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</si>
  <si>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</si>
  <si>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</si>
  <si>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</si>
  <si>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</si>
  <si>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</si>
  <si>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</si>
  <si>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</si>
  <si>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</si>
  <si>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</si>
  <si>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</si>
  <si>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</si>
  <si>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</si>
  <si>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</si>
  <si>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</si>
  <si>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</si>
  <si>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</si>
  <si>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</si>
  <si>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</si>
  <si>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</si>
  <si>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</si>
  <si>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</si>
  <si>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</si>
  <si>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</si>
  <si>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</si>
  <si>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</si>
  <si>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</si>
  <si>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</si>
  <si>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</si>
  <si>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</si>
  <si>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</si>
  <si>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</si>
  <si>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</si>
  <si>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</si>
  <si>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</si>
  <si>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</si>
  <si>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</si>
  <si>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</si>
  <si>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</si>
  <si>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</si>
  <si>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</si>
  <si>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</si>
  <si>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</si>
  <si>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</si>
  <si>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</si>
  <si>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</si>
  <si>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</si>
  <si>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</si>
  <si>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</si>
  <si>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</si>
  <si>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</si>
  <si>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</si>
  <si>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</si>
  <si>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</si>
  <si>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</si>
  <si>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</si>
  <si>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</si>
  <si>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</si>
  <si>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</si>
  <si>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</si>
  <si>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</si>
  <si>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</si>
  <si>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</si>
  <si>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</si>
  <si>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</si>
  <si>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</si>
  <si>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</si>
  <si>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</si>
  <si>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</si>
  <si>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</si>
  <si>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</si>
  <si>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</si>
  <si>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</si>
  <si>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</si>
  <si>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</si>
  <si>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</si>
  <si>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</si>
  <si>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</si>
  <si>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</si>
  <si>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</si>
  <si>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</si>
  <si>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</si>
  <si>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</si>
  <si>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</si>
  <si>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#ND</t>
  </si>
  <si>
    <t>Western Cape</t>
  </si>
  <si>
    <t>Darling</t>
  </si>
  <si>
    <t>Yes</t>
  </si>
  <si>
    <t>No</t>
  </si>
  <si>
    <t>Fuhrländer</t>
  </si>
  <si>
    <t>FL 1250/62</t>
  </si>
  <si>
    <t>Darling Independent Power Producer</t>
  </si>
  <si>
    <t>Eskom Generating Division</t>
  </si>
  <si>
    <t>2008/05</t>
  </si>
  <si>
    <t>Production</t>
  </si>
  <si>
    <t>FL 250/30</t>
  </si>
  <si>
    <t>Klipheuwel</t>
  </si>
  <si>
    <t>Vestas</t>
  </si>
  <si>
    <t>V66/1750</t>
  </si>
  <si>
    <t>Dismantled</t>
  </si>
  <si>
    <t>V47/660</t>
  </si>
  <si>
    <t>Jeumont</t>
  </si>
  <si>
    <t>J48/750</t>
  </si>
  <si>
    <t>Eastern Cape</t>
  </si>
  <si>
    <t>Port Elisabeth</t>
  </si>
  <si>
    <t>COEGA</t>
  </si>
  <si>
    <t>V90/1800</t>
  </si>
  <si>
    <t>Avianto Energy/Electrawinds</t>
  </si>
  <si>
    <t>2010/06</t>
  </si>
  <si>
    <t>Northern Cape</t>
  </si>
  <si>
    <t>Laingsburg, Karoo Hoogland</t>
  </si>
  <si>
    <t>Roggeveld</t>
  </si>
  <si>
    <t>Acciona</t>
  </si>
  <si>
    <t>AW-3150/125</t>
  </si>
  <si>
    <t>Building Energy/G7 Renewable Energies</t>
  </si>
  <si>
    <t>Red Rocket</t>
  </si>
  <si>
    <t>AW-3000/125</t>
  </si>
  <si>
    <t>West Coast One</t>
  </si>
  <si>
    <t>V90/2000</t>
  </si>
  <si>
    <t>Engie/Windlab/Pager Power Ltd</t>
  </si>
  <si>
    <t>Engie/Investec/Kagiso Tiso/#ND</t>
  </si>
  <si>
    <t>2015/06</t>
  </si>
  <si>
    <t>ACED</t>
  </si>
  <si>
    <t>PO Box 1091
Johannesburg
2001</t>
  </si>
  <si>
    <t>86 00 37566</t>
  </si>
  <si>
    <t>customerservices@eskom.co.za</t>
  </si>
  <si>
    <t>http://www.eskom.co.za</t>
  </si>
  <si>
    <t>Adventure Power</t>
  </si>
  <si>
    <t>Biotherm Energy</t>
  </si>
  <si>
    <t>Cennergi</t>
  </si>
  <si>
    <t>The conneXXion
263B West Ave
Die Hoewes
Centurion, 0163</t>
  </si>
  <si>
    <t>info@cennergi.com</t>
  </si>
  <si>
    <t>http://www.cennergi.com</t>
  </si>
  <si>
    <t>Palmtree Power</t>
  </si>
  <si>
    <t>#NA</t>
  </si>
  <si>
    <t>Doesn't exist anymore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</si>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</sst>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36" fillId="0" borderId="0" xfId="44" applyAlignment="1">
      <alignment horizontal="left" vertical="top"/>
    </xf>
    <xf numFmtId="0" fontId="29" fillId="0" borderId="0" xfId="53" applyAlignment="1">
      <alignment horizontal="left" vertical="top" wrapText="1"/>
      <protection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95"/>
          <c:y val="-0.0085"/>
          <c:w val="0.991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51009759"/>
        <c:axId val="56434648"/>
      </c:barChart>
      <c:catAx>
        <c:axId val="51009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434648"/>
        <c:crosses val="autoZero"/>
        <c:auto val="1"/>
        <c:lblOffset val="100"/>
        <c:tickLblSkip val="2"/>
        <c:noMultiLvlLbl val="0"/>
      </c:catAx>
      <c:valAx>
        <c:axId val="564346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0097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25"/>
          <c:y val="-0.0085"/>
          <c:w val="0.991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38149785"/>
        <c:axId val="7803746"/>
      </c:barChart>
      <c:catAx>
        <c:axId val="381497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803746"/>
        <c:crosses val="autoZero"/>
        <c:auto val="1"/>
        <c:lblOffset val="100"/>
        <c:tickLblSkip val="2"/>
        <c:noMultiLvlLbl val="0"/>
      </c:catAx>
      <c:valAx>
        <c:axId val="78037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1497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3124851"/>
        <c:axId val="28123660"/>
      </c:barChart>
      <c:catAx>
        <c:axId val="31248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123660"/>
        <c:crosses val="autoZero"/>
        <c:auto val="1"/>
        <c:lblOffset val="100"/>
        <c:tickLblSkip val="2"/>
        <c:noMultiLvlLbl val="0"/>
      </c:catAx>
      <c:valAx>
        <c:axId val="281236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248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175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45414.600648148145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10655</v>
      </c>
      <c r="B3" s="58" t="s">
        <v>123</v>
      </c>
      <c r="C3" s="58" t="s">
        <v>142</v>
      </c>
      <c r="D3" s="58" t="s">
        <v>143</v>
      </c>
      <c r="E3" s="10" t="s">
        <v>144</v>
      </c>
      <c r="F3" s="15" t="s">
        <v>123</v>
      </c>
      <c r="G3" s="16">
        <v>-33.7539955</v>
      </c>
      <c r="H3" s="16">
        <v>25.6743113</v>
      </c>
      <c r="I3" s="10" t="s">
        <v>123</v>
      </c>
      <c r="J3" s="10" t="s">
        <v>127</v>
      </c>
      <c r="K3" s="15" t="s">
        <v>127</v>
      </c>
      <c r="L3" s="10" t="s">
        <v>136</v>
      </c>
      <c r="M3" s="10" t="s">
        <v>145</v>
      </c>
      <c r="N3" s="10">
        <v>90</v>
      </c>
      <c r="O3" s="10">
        <v>1</v>
      </c>
      <c r="P3" s="15">
        <v>1800</v>
      </c>
      <c r="Q3" s="10" t="s">
        <v>146</v>
      </c>
      <c r="R3" s="10" t="s">
        <v>123</v>
      </c>
      <c r="S3" s="15" t="s">
        <v>123</v>
      </c>
      <c r="T3" s="10" t="s">
        <v>147</v>
      </c>
      <c r="U3" s="10" t="s">
        <v>133</v>
      </c>
      <c r="W3" s="48" t="str">
        <f>HYPERLINK("https://www.thewindpower.net/windfarm_en_10655.php","Link")</f>
        <v>Link</v>
      </c>
      <c r="X3" s="17">
        <v>44152</v>
      </c>
    </row>
    <row r="4" spans="1:24" ht="12.75">
      <c r="A4" s="10">
        <v>11521</v>
      </c>
      <c r="B4" s="58" t="s">
        <v>123</v>
      </c>
      <c r="C4" s="58" t="s">
        <v>148</v>
      </c>
      <c r="D4" s="58" t="s">
        <v>149</v>
      </c>
      <c r="E4" s="10" t="s">
        <v>150</v>
      </c>
      <c r="F4" s="15" t="s">
        <v>123</v>
      </c>
      <c r="G4" s="16">
        <v>-32.6425986</v>
      </c>
      <c r="H4" s="16">
        <v>20.9174257</v>
      </c>
      <c r="I4" s="10" t="s">
        <v>123</v>
      </c>
      <c r="J4" s="10" t="s">
        <v>127</v>
      </c>
      <c r="K4" s="15" t="s">
        <v>127</v>
      </c>
      <c r="L4" s="10" t="s">
        <v>151</v>
      </c>
      <c r="M4" s="10" t="s">
        <v>152</v>
      </c>
      <c r="N4" s="10">
        <v>100</v>
      </c>
      <c r="O4" s="10">
        <v>40</v>
      </c>
      <c r="P4" s="15">
        <v>126000</v>
      </c>
      <c r="Q4" s="10" t="s">
        <v>153</v>
      </c>
      <c r="R4" s="10" t="s">
        <v>123</v>
      </c>
      <c r="S4" s="15" t="s">
        <v>154</v>
      </c>
      <c r="T4" s="10">
        <v>2022</v>
      </c>
      <c r="U4" s="10" t="s">
        <v>133</v>
      </c>
      <c r="W4" s="48" t="str">
        <f>HYPERLINK("https://www.thewindpower.net/windfarm_en_11521.php","Link")</f>
        <v>Link</v>
      </c>
      <c r="X4" s="17">
        <v>45405</v>
      </c>
    </row>
    <row r="5" spans="1:24" ht="12.75">
      <c r="A5" s="10">
        <v>12087</v>
      </c>
      <c r="B5" s="58" t="s">
        <v>123</v>
      </c>
      <c r="C5" s="58" t="s">
        <v>148</v>
      </c>
      <c r="D5" s="58" t="s">
        <v>149</v>
      </c>
      <c r="E5" s="10" t="s">
        <v>150</v>
      </c>
      <c r="F5" s="15" t="s">
        <v>123</v>
      </c>
      <c r="G5" s="16">
        <v>-32.6425986</v>
      </c>
      <c r="H5" s="16">
        <v>20.9174257</v>
      </c>
      <c r="I5" s="10" t="s">
        <v>123</v>
      </c>
      <c r="J5" s="10" t="s">
        <v>127</v>
      </c>
      <c r="K5" s="15" t="s">
        <v>127</v>
      </c>
      <c r="L5" s="10" t="s">
        <v>151</v>
      </c>
      <c r="M5" s="10" t="s">
        <v>155</v>
      </c>
      <c r="N5" s="10">
        <v>100</v>
      </c>
      <c r="O5" s="10">
        <v>7</v>
      </c>
      <c r="P5" s="15">
        <v>21000</v>
      </c>
      <c r="Q5" s="10" t="s">
        <v>153</v>
      </c>
      <c r="R5" s="10" t="s">
        <v>123</v>
      </c>
      <c r="S5" s="15" t="s">
        <v>154</v>
      </c>
      <c r="T5" s="10">
        <v>2022</v>
      </c>
      <c r="U5" s="10" t="s">
        <v>133</v>
      </c>
      <c r="W5" s="48" t="str">
        <f>HYPERLINK("https://www.thewindpower.net/windfarm_en_12087.php","Link")</f>
        <v>Link</v>
      </c>
      <c r="X5" s="17">
        <v>45405</v>
      </c>
    </row>
    <row r="6" spans="1:24" ht="12.75">
      <c r="A6" s="10">
        <v>4098</v>
      </c>
      <c r="B6" s="58" t="s">
        <v>123</v>
      </c>
      <c r="C6" s="58" t="s">
        <v>124</v>
      </c>
      <c r="D6" s="58" t="s">
        <v>125</v>
      </c>
      <c r="E6" s="10" t="s">
        <v>125</v>
      </c>
      <c r="F6" s="15" t="s">
        <v>123</v>
      </c>
      <c r="G6" s="16">
        <v>-33.3168433</v>
      </c>
      <c r="H6" s="16">
        <v>18.2575206</v>
      </c>
      <c r="I6" s="10" t="s">
        <v>123</v>
      </c>
      <c r="J6" s="10" t="s">
        <v>126</v>
      </c>
      <c r="K6" s="15" t="s">
        <v>127</v>
      </c>
      <c r="L6" s="10" t="s">
        <v>128</v>
      </c>
      <c r="M6" s="10" t="s">
        <v>129</v>
      </c>
      <c r="N6" s="10">
        <v>50</v>
      </c>
      <c r="O6" s="10">
        <v>4</v>
      </c>
      <c r="P6" s="15">
        <v>5200</v>
      </c>
      <c r="Q6" s="10" t="s">
        <v>123</v>
      </c>
      <c r="R6" s="10" t="s">
        <v>130</v>
      </c>
      <c r="S6" s="15" t="s">
        <v>131</v>
      </c>
      <c r="T6" s="10" t="s">
        <v>132</v>
      </c>
      <c r="U6" s="10" t="s">
        <v>133</v>
      </c>
      <c r="W6" s="48" t="str">
        <f>HYPERLINK("https://www.thewindpower.net/windfarm_en_4098.php","Link")</f>
        <v>Link</v>
      </c>
      <c r="X6" s="17">
        <v>43072</v>
      </c>
    </row>
    <row r="7" spans="1:24" ht="12.75">
      <c r="A7" s="10">
        <v>4099</v>
      </c>
      <c r="B7" s="58" t="s">
        <v>123</v>
      </c>
      <c r="C7" s="58" t="s">
        <v>124</v>
      </c>
      <c r="D7" s="58" t="s">
        <v>125</v>
      </c>
      <c r="E7" s="10" t="s">
        <v>125</v>
      </c>
      <c r="F7" s="15" t="s">
        <v>123</v>
      </c>
      <c r="G7" s="16">
        <v>-33.38</v>
      </c>
      <c r="H7" s="16">
        <v>18.38</v>
      </c>
      <c r="I7" s="10" t="s">
        <v>123</v>
      </c>
      <c r="J7" s="10" t="s">
        <v>127</v>
      </c>
      <c r="K7" s="15" t="s">
        <v>127</v>
      </c>
      <c r="L7" s="10" t="s">
        <v>128</v>
      </c>
      <c r="M7" s="10" t="s">
        <v>134</v>
      </c>
      <c r="N7" s="10" t="s">
        <v>123</v>
      </c>
      <c r="O7" s="10">
        <v>1</v>
      </c>
      <c r="P7" s="15">
        <v>250</v>
      </c>
      <c r="Q7" s="10" t="s">
        <v>123</v>
      </c>
      <c r="R7" s="10" t="s">
        <v>130</v>
      </c>
      <c r="S7" s="15" t="s">
        <v>123</v>
      </c>
      <c r="T7" s="10" t="s">
        <v>132</v>
      </c>
      <c r="U7" s="10" t="s">
        <v>133</v>
      </c>
      <c r="W7" s="48" t="str">
        <f>HYPERLINK("https://www.thewindpower.net/windfarm_en_4099.php","Link")</f>
        <v>Link</v>
      </c>
      <c r="X7" s="17">
        <v>42999</v>
      </c>
    </row>
    <row r="8" spans="1:24" ht="12.75">
      <c r="A8" s="10">
        <v>10157</v>
      </c>
      <c r="B8" s="58" t="s">
        <v>123</v>
      </c>
      <c r="C8" s="58" t="s">
        <v>124</v>
      </c>
      <c r="D8" s="58" t="s">
        <v>125</v>
      </c>
      <c r="E8" s="10" t="s">
        <v>125</v>
      </c>
      <c r="F8" s="15" t="s">
        <v>123</v>
      </c>
      <c r="G8" s="16">
        <v>-33.38</v>
      </c>
      <c r="H8" s="16">
        <v>18.38</v>
      </c>
      <c r="I8" s="10" t="s">
        <v>123</v>
      </c>
      <c r="J8" s="10" t="s">
        <v>127</v>
      </c>
      <c r="K8" s="15" t="s">
        <v>127</v>
      </c>
      <c r="L8" s="10" t="s">
        <v>123</v>
      </c>
      <c r="M8" s="10" t="s">
        <v>123</v>
      </c>
      <c r="N8" s="10" t="s">
        <v>123</v>
      </c>
      <c r="O8" s="10">
        <v>6</v>
      </c>
      <c r="P8" s="15">
        <v>7800</v>
      </c>
      <c r="Q8" s="10" t="s">
        <v>123</v>
      </c>
      <c r="R8" s="10" t="s">
        <v>130</v>
      </c>
      <c r="S8" s="15" t="s">
        <v>123</v>
      </c>
      <c r="T8" s="10">
        <v>2008</v>
      </c>
      <c r="U8" s="10" t="s">
        <v>133</v>
      </c>
      <c r="W8" s="48" t="str">
        <f>HYPERLINK("https://www.thewindpower.net/windfarm_en_10157.php","Link")</f>
        <v>Link</v>
      </c>
      <c r="X8" s="17">
        <v>42187</v>
      </c>
    </row>
    <row r="9" spans="1:24" ht="12.75">
      <c r="A9" s="10">
        <v>4100</v>
      </c>
      <c r="B9" s="58" t="s">
        <v>123</v>
      </c>
      <c r="C9" s="58" t="s">
        <v>124</v>
      </c>
      <c r="D9" s="58" t="s">
        <v>123</v>
      </c>
      <c r="E9" s="10" t="s">
        <v>135</v>
      </c>
      <c r="F9" s="15" t="s">
        <v>123</v>
      </c>
      <c r="G9" s="16">
        <v>-33.6953588</v>
      </c>
      <c r="H9" s="16">
        <v>18.7245366</v>
      </c>
      <c r="I9" s="10" t="s">
        <v>123</v>
      </c>
      <c r="J9" s="10" t="s">
        <v>126</v>
      </c>
      <c r="K9" s="15" t="s">
        <v>127</v>
      </c>
      <c r="L9" s="10" t="s">
        <v>136</v>
      </c>
      <c r="M9" s="10" t="s">
        <v>137</v>
      </c>
      <c r="N9" s="10">
        <v>60</v>
      </c>
      <c r="O9" s="10">
        <v>1</v>
      </c>
      <c r="P9" s="15">
        <v>1750</v>
      </c>
      <c r="Q9" s="10" t="s">
        <v>123</v>
      </c>
      <c r="R9" s="10" t="s">
        <v>123</v>
      </c>
      <c r="S9" s="15" t="s">
        <v>123</v>
      </c>
      <c r="T9" s="10">
        <v>2002</v>
      </c>
      <c r="U9" s="10" t="s">
        <v>138</v>
      </c>
      <c r="V9" s="10">
        <v>2017</v>
      </c>
      <c r="W9" s="48" t="str">
        <f>HYPERLINK("https://www.thewindpower.net/windfarm_en_4100.php","Link")</f>
        <v>Link</v>
      </c>
      <c r="X9" s="17">
        <v>43536</v>
      </c>
    </row>
    <row r="10" spans="1:24" ht="12.75">
      <c r="A10" s="10">
        <v>4101</v>
      </c>
      <c r="B10" s="58" t="s">
        <v>123</v>
      </c>
      <c r="C10" s="58" t="s">
        <v>124</v>
      </c>
      <c r="D10" s="58" t="s">
        <v>123</v>
      </c>
      <c r="E10" s="10" t="s">
        <v>135</v>
      </c>
      <c r="F10" s="15" t="s">
        <v>123</v>
      </c>
      <c r="G10" s="16">
        <v>-33.6953588</v>
      </c>
      <c r="H10" s="16">
        <v>18.7245366</v>
      </c>
      <c r="I10" s="10" t="s">
        <v>123</v>
      </c>
      <c r="J10" s="10" t="s">
        <v>126</v>
      </c>
      <c r="K10" s="15" t="s">
        <v>127</v>
      </c>
      <c r="L10" s="10" t="s">
        <v>136</v>
      </c>
      <c r="M10" s="10" t="s">
        <v>139</v>
      </c>
      <c r="N10" s="10">
        <v>40</v>
      </c>
      <c r="O10" s="10">
        <v>1</v>
      </c>
      <c r="P10" s="15">
        <v>660</v>
      </c>
      <c r="Q10" s="10" t="s">
        <v>123</v>
      </c>
      <c r="R10" s="10" t="s">
        <v>123</v>
      </c>
      <c r="S10" s="15" t="s">
        <v>123</v>
      </c>
      <c r="T10" s="10">
        <v>2002</v>
      </c>
      <c r="U10" s="10" t="s">
        <v>138</v>
      </c>
      <c r="V10" s="10">
        <v>2017</v>
      </c>
      <c r="W10" s="48" t="str">
        <f>HYPERLINK("https://www.thewindpower.net/windfarm_en_4101.php","Link")</f>
        <v>Link</v>
      </c>
      <c r="X10" s="17">
        <v>43536</v>
      </c>
    </row>
    <row r="11" spans="1:24" ht="12.75">
      <c r="A11" s="10">
        <v>4102</v>
      </c>
      <c r="B11" s="58" t="s">
        <v>123</v>
      </c>
      <c r="C11" s="58" t="s">
        <v>124</v>
      </c>
      <c r="D11" s="58" t="s">
        <v>123</v>
      </c>
      <c r="E11" s="10" t="s">
        <v>135</v>
      </c>
      <c r="F11" s="15" t="s">
        <v>123</v>
      </c>
      <c r="G11" s="16">
        <v>-33.6953588</v>
      </c>
      <c r="H11" s="16">
        <v>18.7245366</v>
      </c>
      <c r="I11" s="10" t="s">
        <v>123</v>
      </c>
      <c r="J11" s="10" t="s">
        <v>126</v>
      </c>
      <c r="K11" s="15" t="s">
        <v>127</v>
      </c>
      <c r="L11" s="10" t="s">
        <v>140</v>
      </c>
      <c r="M11" s="10" t="s">
        <v>141</v>
      </c>
      <c r="N11" s="10">
        <v>46</v>
      </c>
      <c r="O11" s="10">
        <v>1</v>
      </c>
      <c r="P11" s="15">
        <v>750</v>
      </c>
      <c r="Q11" s="10" t="s">
        <v>123</v>
      </c>
      <c r="R11" s="10" t="s">
        <v>123</v>
      </c>
      <c r="S11" s="15" t="s">
        <v>123</v>
      </c>
      <c r="T11" s="10">
        <v>2002</v>
      </c>
      <c r="U11" s="10" t="s">
        <v>138</v>
      </c>
      <c r="V11" s="10">
        <v>2017</v>
      </c>
      <c r="W11" s="48" t="str">
        <f>HYPERLINK("https://www.thewindpower.net/windfarm_en_4102.php","Link")</f>
        <v>Link</v>
      </c>
      <c r="X11" s="17">
        <v>43536</v>
      </c>
    </row>
    <row r="12" spans="1:24" ht="12.75">
      <c r="A12" s="10">
        <v>16810</v>
      </c>
      <c r="B12" s="58" t="s">
        <v>123</v>
      </c>
      <c r="C12" s="58" t="s">
        <v>124</v>
      </c>
      <c r="D12" s="58" t="s">
        <v>123</v>
      </c>
      <c r="E12" s="10" t="s">
        <v>156</v>
      </c>
      <c r="F12" s="15" t="s">
        <v>123</v>
      </c>
      <c r="G12" s="16">
        <v>-32.8342572</v>
      </c>
      <c r="H12" s="16">
        <v>17.995616</v>
      </c>
      <c r="I12" s="10" t="s">
        <v>123</v>
      </c>
      <c r="J12" s="10" t="s">
        <v>126</v>
      </c>
      <c r="K12" s="15" t="s">
        <v>127</v>
      </c>
      <c r="L12" s="10" t="s">
        <v>136</v>
      </c>
      <c r="M12" s="10" t="s">
        <v>157</v>
      </c>
      <c r="N12" s="10">
        <v>80</v>
      </c>
      <c r="O12" s="10">
        <v>47</v>
      </c>
      <c r="P12" s="15">
        <v>94000</v>
      </c>
      <c r="Q12" s="10" t="s">
        <v>158</v>
      </c>
      <c r="R12" s="10" t="s">
        <v>123</v>
      </c>
      <c r="S12" s="15" t="s">
        <v>159</v>
      </c>
      <c r="T12" s="10" t="s">
        <v>160</v>
      </c>
      <c r="U12" s="10" t="s">
        <v>133</v>
      </c>
      <c r="W12" s="48" t="str">
        <f>HYPERLINK("https://www.thewindpower.net/windfarm_en_16810.php","Link")</f>
        <v>Link</v>
      </c>
      <c r="X12" s="17">
        <v>45391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15">
      <c r="A3" s="36">
        <v>559</v>
      </c>
      <c r="B3" s="36" t="s">
        <v>161</v>
      </c>
      <c r="C3" s="36" t="s">
        <v>127</v>
      </c>
      <c r="D3" s="36" t="s">
        <v>126</v>
      </c>
      <c r="E3" s="36" t="s">
        <v>127</v>
      </c>
      <c r="F3" s="36" t="s">
        <v>123</v>
      </c>
      <c r="G3" s="36" t="s">
        <v>123</v>
      </c>
      <c r="H3" s="37" t="s">
        <v>123</v>
      </c>
      <c r="I3" s="36" t="s">
        <v>123</v>
      </c>
      <c r="J3" s="36" t="s">
        <v>123</v>
      </c>
      <c r="K3" s="62" t="str">
        <f>HYPERLINK("https://www.thewindpower.net/actors_main_en_559.php","Link")</f>
        <v>Link</v>
      </c>
      <c r="L3" s="51">
        <v>45406</v>
      </c>
    </row>
    <row r="4" spans="1:12" ht="15">
      <c r="A4" s="36">
        <v>610</v>
      </c>
      <c r="B4" s="36" t="s">
        <v>166</v>
      </c>
      <c r="C4" s="36" t="s">
        <v>126</v>
      </c>
      <c r="D4" s="36" t="s">
        <v>127</v>
      </c>
      <c r="E4" s="36" t="s">
        <v>126</v>
      </c>
      <c r="F4" s="36" t="s">
        <v>123</v>
      </c>
      <c r="G4" s="36" t="s">
        <v>123</v>
      </c>
      <c r="H4" s="37" t="s">
        <v>123</v>
      </c>
      <c r="I4" s="36" t="s">
        <v>123</v>
      </c>
      <c r="J4" s="36" t="s">
        <v>123</v>
      </c>
      <c r="K4" s="62" t="str">
        <f>HYPERLINK("https://www.thewindpower.net/actors_main_en_610.php","Link")</f>
        <v>Link</v>
      </c>
      <c r="L4" s="51">
        <v>45361</v>
      </c>
    </row>
    <row r="5" spans="1:12" ht="15">
      <c r="A5" s="36">
        <v>870</v>
      </c>
      <c r="B5" s="36" t="s">
        <v>167</v>
      </c>
      <c r="C5" s="36" t="s">
        <v>126</v>
      </c>
      <c r="D5" s="36" t="s">
        <v>127</v>
      </c>
      <c r="E5" s="36" t="s">
        <v>127</v>
      </c>
      <c r="F5" s="36" t="s">
        <v>123</v>
      </c>
      <c r="G5" s="36" t="s">
        <v>123</v>
      </c>
      <c r="H5" s="37" t="s">
        <v>123</v>
      </c>
      <c r="I5" s="36" t="s">
        <v>123</v>
      </c>
      <c r="J5" s="36" t="s">
        <v>123</v>
      </c>
      <c r="K5" s="62" t="str">
        <f>HYPERLINK("https://www.thewindpower.net/actors_main_en_870.php","Link")</f>
        <v>Link</v>
      </c>
      <c r="L5" s="51">
        <v>45258</v>
      </c>
    </row>
    <row r="6" spans="1:12" ht="60">
      <c r="A6" s="36">
        <v>1016</v>
      </c>
      <c r="B6" s="36" t="s">
        <v>168</v>
      </c>
      <c r="C6" s="36" t="s">
        <v>126</v>
      </c>
      <c r="D6" s="36" t="s">
        <v>127</v>
      </c>
      <c r="E6" s="36" t="s">
        <v>126</v>
      </c>
      <c r="F6" s="63" t="s">
        <v>169</v>
      </c>
      <c r="G6" s="36" t="s">
        <v>123</v>
      </c>
      <c r="H6" s="37" t="s">
        <v>123</v>
      </c>
      <c r="I6" s="36" t="s">
        <v>170</v>
      </c>
      <c r="J6" s="36" t="s">
        <v>171</v>
      </c>
      <c r="K6" s="62" t="str">
        <f>HYPERLINK("https://www.thewindpower.net/actors_main_en_1016.php","Link")</f>
        <v>Link</v>
      </c>
      <c r="L6" s="51">
        <v>45402</v>
      </c>
    </row>
    <row r="7" spans="1:12" ht="45">
      <c r="A7" s="36">
        <v>593</v>
      </c>
      <c r="B7" s="36" t="s">
        <v>131</v>
      </c>
      <c r="C7" s="36" t="s">
        <v>126</v>
      </c>
      <c r="D7" s="36" t="s">
        <v>126</v>
      </c>
      <c r="E7" s="36" t="s">
        <v>126</v>
      </c>
      <c r="F7" s="63" t="s">
        <v>162</v>
      </c>
      <c r="G7" s="36" t="s">
        <v>163</v>
      </c>
      <c r="H7" s="37" t="s">
        <v>123</v>
      </c>
      <c r="I7" s="36" t="s">
        <v>164</v>
      </c>
      <c r="J7" s="36" t="s">
        <v>165</v>
      </c>
      <c r="K7" s="62" t="str">
        <f>HYPERLINK("https://www.thewindpower.net/actors_main_en_593.php","Link")</f>
        <v>Link</v>
      </c>
      <c r="L7" s="51">
        <v>45362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216</v>
      </c>
      <c r="B3" s="41" t="s">
        <v>166</v>
      </c>
      <c r="C3" s="41" t="s">
        <v>123</v>
      </c>
      <c r="D3" s="41" t="s">
        <v>123</v>
      </c>
      <c r="E3" s="41" t="s">
        <v>123</v>
      </c>
      <c r="F3" s="41" t="s">
        <v>123</v>
      </c>
      <c r="G3" s="41" t="s">
        <v>123</v>
      </c>
      <c r="H3" s="41" t="s">
        <v>173</v>
      </c>
      <c r="I3" s="41" t="s">
        <v>173</v>
      </c>
      <c r="J3" s="41" t="s">
        <v>127</v>
      </c>
      <c r="K3" s="41" t="s">
        <v>123</v>
      </c>
      <c r="L3" s="41" t="s">
        <v>174</v>
      </c>
      <c r="M3" s="41">
        <v>2018</v>
      </c>
      <c r="N3" s="48" t="str">
        <f>HYPERLINK("https://www.thewindpower.net/manufacturer_en_216.php","Link")</f>
        <v>Link</v>
      </c>
      <c r="O3" s="47">
        <v>45339</v>
      </c>
    </row>
    <row r="4" spans="1:15" ht="12.75">
      <c r="A4" s="41">
        <v>79</v>
      </c>
      <c r="B4" s="41" t="s">
        <v>172</v>
      </c>
      <c r="C4" s="41" t="s">
        <v>123</v>
      </c>
      <c r="D4" s="41" t="s">
        <v>123</v>
      </c>
      <c r="E4" s="41" t="s">
        <v>123</v>
      </c>
      <c r="F4" s="41" t="s">
        <v>123</v>
      </c>
      <c r="G4" s="41" t="s">
        <v>123</v>
      </c>
      <c r="H4" s="41" t="s">
        <v>173</v>
      </c>
      <c r="I4" s="41" t="s">
        <v>173</v>
      </c>
      <c r="J4" s="41" t="s">
        <v>127</v>
      </c>
      <c r="K4" s="41" t="s">
        <v>123</v>
      </c>
      <c r="L4" s="41" t="s">
        <v>174</v>
      </c>
      <c r="M4" s="41">
        <v>2018</v>
      </c>
      <c r="N4" s="48" t="str">
        <f>HYPERLINK("https://www.thewindpower.net/manufacturer_en_79.php","Link")</f>
        <v>Link</v>
      </c>
      <c r="O4" s="47">
        <v>45399</v>
      </c>
    </row>
    <row r="5" ht="12.75">
      <c r="N5" s="48"/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0</v>
      </c>
      <c r="C3" s="49">
        <v>0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0</v>
      </c>
      <c r="C4" s="49">
        <v>0</v>
      </c>
      <c r="D4" s="49">
        <v>0</v>
      </c>
      <c r="F4" s="41">
        <v>1998</v>
      </c>
      <c r="G4" s="49">
        <f aca="true" t="shared" si="0" ref="G4:I7">B4-B3</f>
        <v>0</v>
      </c>
      <c r="H4" s="49">
        <f t="shared" si="0"/>
        <v>0</v>
      </c>
      <c r="I4" s="49">
        <f t="shared" si="0"/>
        <v>0</v>
      </c>
      <c r="K4" s="41">
        <v>1998</v>
      </c>
      <c r="L4" s="56"/>
      <c r="M4" s="56"/>
      <c r="N4" s="56">
        <v>0</v>
      </c>
    </row>
    <row r="5" spans="1:14" ht="12.75">
      <c r="A5" s="41">
        <v>1999</v>
      </c>
      <c r="B5" s="49">
        <v>13</v>
      </c>
      <c r="C5" s="49">
        <v>13</v>
      </c>
      <c r="D5" s="49">
        <v>0</v>
      </c>
      <c r="F5" s="41">
        <v>1999</v>
      </c>
      <c r="G5" s="49">
        <f t="shared" si="0"/>
        <v>13</v>
      </c>
      <c r="H5" s="49">
        <f t="shared" si="0"/>
        <v>13</v>
      </c>
      <c r="I5" s="49">
        <f t="shared" si="0"/>
        <v>0</v>
      </c>
      <c r="K5" s="41">
        <v>1999</v>
      </c>
      <c r="L5" s="56"/>
      <c r="M5" s="56"/>
      <c r="N5" s="56">
        <v>0</v>
      </c>
    </row>
    <row r="6" spans="1:14" ht="12.75">
      <c r="A6" s="41">
        <v>2000</v>
      </c>
      <c r="B6" s="49">
        <v>13</v>
      </c>
      <c r="C6" s="49">
        <v>13</v>
      </c>
      <c r="D6" s="49">
        <v>0</v>
      </c>
      <c r="F6" s="41">
        <v>2000</v>
      </c>
      <c r="G6" s="49">
        <f t="shared" si="0"/>
        <v>0</v>
      </c>
      <c r="H6" s="49">
        <f t="shared" si="0"/>
        <v>0</v>
      </c>
      <c r="I6" s="49">
        <f t="shared" si="0"/>
        <v>0</v>
      </c>
      <c r="K6" s="41">
        <v>2000</v>
      </c>
      <c r="L6" s="56">
        <f aca="true" t="shared" si="1" ref="L4:M7">(B6-B5)/B5</f>
        <v>0</v>
      </c>
      <c r="M6" s="56">
        <f t="shared" si="1"/>
        <v>0</v>
      </c>
      <c r="N6" s="56">
        <v>0</v>
      </c>
    </row>
    <row r="7" spans="1:14" ht="12.75">
      <c r="A7" s="41">
        <v>2001</v>
      </c>
      <c r="B7" s="49">
        <v>13</v>
      </c>
      <c r="C7" s="49">
        <v>13</v>
      </c>
      <c r="D7" s="49">
        <v>0</v>
      </c>
      <c r="F7" s="41">
        <v>2001</v>
      </c>
      <c r="G7" s="49">
        <f t="shared" si="0"/>
        <v>0</v>
      </c>
      <c r="H7" s="49">
        <f t="shared" si="0"/>
        <v>0</v>
      </c>
      <c r="I7" s="49">
        <f t="shared" si="0"/>
        <v>0</v>
      </c>
      <c r="K7" s="41">
        <v>2001</v>
      </c>
      <c r="L7" s="56">
        <f t="shared" si="1"/>
        <v>0</v>
      </c>
      <c r="M7" s="56">
        <f t="shared" si="1"/>
        <v>0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